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_skoroszyt"/>
  <mc:AlternateContent xmlns:mc="http://schemas.openxmlformats.org/markup-compatibility/2006">
    <mc:Choice Requires="x15">
      <x15ac:absPath xmlns:x15ac="http://schemas.microsoft.com/office/spreadsheetml/2010/11/ac" url="\\192.168.1.245\form\2026 Form-Plastic\"/>
    </mc:Choice>
  </mc:AlternateContent>
  <xr:revisionPtr revIDLastSave="0" documentId="13_ncr:1_{83BF4D3B-85E9-4928-91C8-BD7CCEAA0E00}" xr6:coauthVersionLast="47" xr6:coauthVersionMax="47" xr10:uidLastSave="{00000000-0000-0000-0000-000000000000}"/>
  <workbookProtection workbookAlgorithmName="SHA-512" workbookHashValue="XD+Q43RDES1scU8A+KpV4HtpR73vkJMxvvRrUICcafdR1ZS6+k851cwt6WNTVcO5ahaMW05D+CQ1G3w8p4mf+Q==" workbookSaltValue="pvw7ZKWnpnYqemirBdW6V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_FilterDatabase" localSheetId="0" hidden="1">Arkusz1!$A$1:$AG$1090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66" i="1" l="1"/>
  <c r="AD767" i="1"/>
  <c r="AD768" i="1"/>
  <c r="AD769" i="1"/>
  <c r="AD770" i="1"/>
  <c r="AD771" i="1"/>
  <c r="AD772" i="1"/>
  <c r="AD773" i="1"/>
  <c r="AD765" i="1"/>
  <c r="AF707" i="1"/>
  <c r="AF659" i="1"/>
  <c r="AF648" i="1"/>
  <c r="AD442" i="1"/>
  <c r="AD443" i="1"/>
  <c r="AD444" i="1"/>
  <c r="AD445" i="1"/>
  <c r="AD446" i="1"/>
  <c r="AD1076" i="1" l="1"/>
  <c r="AF1076" i="1" s="1"/>
  <c r="AD1072" i="1"/>
  <c r="AF1072" i="1" s="1"/>
  <c r="AD1069" i="1"/>
  <c r="AF1069" i="1" s="1"/>
  <c r="AD1070" i="1"/>
  <c r="AF1070" i="1" s="1"/>
  <c r="AD1071" i="1"/>
  <c r="AF1071" i="1" s="1"/>
  <c r="AD1068" i="1"/>
  <c r="AF1068" i="1" s="1"/>
  <c r="AF1067" i="1" l="1"/>
  <c r="AG1067" i="1" s="1"/>
  <c r="AD1067" i="1"/>
  <c r="AD1029" i="1"/>
  <c r="AF1029" i="1" s="1"/>
  <c r="AD1028" i="1"/>
  <c r="AF1028" i="1" s="1"/>
  <c r="AD1027" i="1"/>
  <c r="AF1027" i="1" s="1"/>
  <c r="AD1088" i="1"/>
  <c r="AF1088" i="1" s="1"/>
  <c r="AD1087" i="1"/>
  <c r="AF1087" i="1" s="1"/>
  <c r="AD1044" i="1"/>
  <c r="AF1044" i="1" s="1"/>
  <c r="AD1045" i="1"/>
  <c r="AF1045" i="1" s="1"/>
  <c r="AD1043" i="1"/>
  <c r="AF1043" i="1" s="1"/>
  <c r="AD1041" i="1"/>
  <c r="AF1041" i="1" s="1"/>
  <c r="AD1057" i="1"/>
  <c r="AF1057" i="1" s="1"/>
  <c r="AF1056" i="1" s="1"/>
  <c r="AG1056" i="1" s="1"/>
  <c r="AD1064" i="1"/>
  <c r="AF1064" i="1" s="1"/>
  <c r="AD1061" i="1"/>
  <c r="AF1061" i="1" s="1"/>
  <c r="AD1016" i="1"/>
  <c r="AD393" i="1"/>
  <c r="AF393" i="1" s="1"/>
  <c r="AD394" i="1"/>
  <c r="AF394" i="1" s="1"/>
  <c r="AD395" i="1"/>
  <c r="AF395" i="1" s="1"/>
  <c r="AD396" i="1"/>
  <c r="AD397" i="1"/>
  <c r="AF397" i="1" s="1"/>
  <c r="AD398" i="1"/>
  <c r="AF398" i="1" s="1"/>
  <c r="AD385" i="1"/>
  <c r="AF385" i="1" s="1"/>
  <c r="AD383" i="1"/>
  <c r="AF383" i="1" s="1"/>
  <c r="AD384" i="1"/>
  <c r="AF384" i="1" s="1"/>
  <c r="AD386" i="1"/>
  <c r="AF386" i="1" s="1"/>
  <c r="AD387" i="1"/>
  <c r="AF387" i="1" s="1"/>
  <c r="AD388" i="1"/>
  <c r="AF388" i="1" s="1"/>
  <c r="AD382" i="1"/>
  <c r="AF382" i="1" s="1"/>
  <c r="AD943" i="1"/>
  <c r="AD942" i="1" s="1"/>
  <c r="AD746" i="1"/>
  <c r="AF746" i="1" s="1"/>
  <c r="AD745" i="1"/>
  <c r="AD72" i="1"/>
  <c r="AD73" i="1"/>
  <c r="AD74" i="1"/>
  <c r="AD75" i="1"/>
  <c r="AD71" i="1"/>
  <c r="AD710" i="1"/>
  <c r="AF710" i="1" s="1"/>
  <c r="AD374" i="1"/>
  <c r="AF374" i="1" s="1"/>
  <c r="AD375" i="1"/>
  <c r="AF375" i="1" s="1"/>
  <c r="AD376" i="1"/>
  <c r="AF376" i="1" s="1"/>
  <c r="AD377" i="1"/>
  <c r="AF377" i="1" s="1"/>
  <c r="AD373" i="1"/>
  <c r="AF373" i="1" s="1"/>
  <c r="AD32" i="1"/>
  <c r="AF32" i="1" s="1"/>
  <c r="AD33" i="1"/>
  <c r="AF33" i="1" s="1"/>
  <c r="AD34" i="1"/>
  <c r="AF34" i="1" s="1"/>
  <c r="AD31" i="1"/>
  <c r="AF31" i="1" s="1"/>
  <c r="AD240" i="1"/>
  <c r="AD239" i="1"/>
  <c r="AD996" i="1"/>
  <c r="AD995" i="1" s="1"/>
  <c r="AD501" i="1"/>
  <c r="AF501" i="1" s="1"/>
  <c r="AD494" i="1"/>
  <c r="AF494" i="1" s="1"/>
  <c r="AD493" i="1"/>
  <c r="AF493" i="1" s="1"/>
  <c r="AD413" i="1"/>
  <c r="AF413" i="1" s="1"/>
  <c r="AD412" i="1"/>
  <c r="AD805" i="1"/>
  <c r="AF805" i="1" s="1"/>
  <c r="AD804" i="1"/>
  <c r="AF804" i="1" s="1"/>
  <c r="AD803" i="1"/>
  <c r="AF803" i="1" s="1"/>
  <c r="AD802" i="1"/>
  <c r="AF802" i="1" s="1"/>
  <c r="AD801" i="1"/>
  <c r="AF801" i="1" s="1"/>
  <c r="AD800" i="1"/>
  <c r="AF800" i="1" s="1"/>
  <c r="AD799" i="1"/>
  <c r="AF799" i="1" s="1"/>
  <c r="AD798" i="1"/>
  <c r="AF798" i="1" s="1"/>
  <c r="AD797" i="1"/>
  <c r="AF797" i="1" s="1"/>
  <c r="AD796" i="1"/>
  <c r="AF796" i="1" s="1"/>
  <c r="AD795" i="1"/>
  <c r="AF795" i="1" s="1"/>
  <c r="AD794" i="1"/>
  <c r="AF794" i="1" s="1"/>
  <c r="AD793" i="1"/>
  <c r="AD551" i="1"/>
  <c r="AD550" i="1" s="1"/>
  <c r="AD521" i="1"/>
  <c r="AF521" i="1" s="1"/>
  <c r="AD520" i="1"/>
  <c r="AF520" i="1" s="1"/>
  <c r="AD519" i="1"/>
  <c r="AF519" i="1" s="1"/>
  <c r="AD518" i="1"/>
  <c r="AF518" i="1" s="1"/>
  <c r="AD517" i="1"/>
  <c r="AF517" i="1" s="1"/>
  <c r="AD516" i="1"/>
  <c r="AF516" i="1" s="1"/>
  <c r="AD515" i="1"/>
  <c r="AF515" i="1" s="1"/>
  <c r="AD721" i="1"/>
  <c r="AD720" i="1" s="1"/>
  <c r="AD656" i="1"/>
  <c r="AF656" i="1" s="1"/>
  <c r="AD655" i="1"/>
  <c r="AF655" i="1" s="1"/>
  <c r="AD654" i="1"/>
  <c r="AF654" i="1" s="1"/>
  <c r="AD653" i="1"/>
  <c r="AF653" i="1" s="1"/>
  <c r="AD677" i="1"/>
  <c r="AF677" i="1" s="1"/>
  <c r="AD676" i="1"/>
  <c r="AF676" i="1" s="1"/>
  <c r="AD675" i="1"/>
  <c r="AF675" i="1" s="1"/>
  <c r="AD674" i="1"/>
  <c r="AF674" i="1" s="1"/>
  <c r="AD673" i="1"/>
  <c r="AF673" i="1" s="1"/>
  <c r="AD672" i="1"/>
  <c r="AF672" i="1" s="1"/>
  <c r="AD671" i="1"/>
  <c r="AF671" i="1" s="1"/>
  <c r="AD670" i="1"/>
  <c r="AF670" i="1" s="1"/>
  <c r="AD669" i="1"/>
  <c r="AD637" i="1"/>
  <c r="AF637" i="1" s="1"/>
  <c r="AD636" i="1"/>
  <c r="AF636" i="1" s="1"/>
  <c r="AD635" i="1"/>
  <c r="AF635" i="1" s="1"/>
  <c r="AD634" i="1"/>
  <c r="AF634" i="1" s="1"/>
  <c r="AD633" i="1"/>
  <c r="AF633" i="1" s="1"/>
  <c r="AD632" i="1"/>
  <c r="AF632" i="1" s="1"/>
  <c r="AD631" i="1"/>
  <c r="AF631" i="1" s="1"/>
  <c r="AD630" i="1"/>
  <c r="AF630" i="1" s="1"/>
  <c r="AD629" i="1"/>
  <c r="AF629" i="1" s="1"/>
  <c r="AD628" i="1"/>
  <c r="AF628" i="1" s="1"/>
  <c r="AD627" i="1"/>
  <c r="AF627" i="1" s="1"/>
  <c r="AD626" i="1"/>
  <c r="AF626" i="1" s="1"/>
  <c r="AD625" i="1"/>
  <c r="AD987" i="1"/>
  <c r="AD986" i="1" s="1"/>
  <c r="AD983" i="1"/>
  <c r="AF983" i="1" s="1"/>
  <c r="AF982" i="1" s="1"/>
  <c r="AG982" i="1" s="1"/>
  <c r="AD971" i="1"/>
  <c r="AD970" i="1" s="1"/>
  <c r="AD967" i="1"/>
  <c r="AF967" i="1" s="1"/>
  <c r="AD966" i="1"/>
  <c r="AF966" i="1" s="1"/>
  <c r="AD965" i="1"/>
  <c r="AF965" i="1" s="1"/>
  <c r="AD964" i="1"/>
  <c r="AF964" i="1" s="1"/>
  <c r="AD963" i="1"/>
  <c r="AF963" i="1" s="1"/>
  <c r="AD962" i="1"/>
  <c r="AF962" i="1" s="1"/>
  <c r="AD961" i="1"/>
  <c r="AF961" i="1" s="1"/>
  <c r="AD947" i="1"/>
  <c r="AF947" i="1" s="1"/>
  <c r="AF946" i="1" s="1"/>
  <c r="AD761" i="1"/>
  <c r="AF761" i="1" s="1"/>
  <c r="AD760" i="1"/>
  <c r="AF760" i="1" s="1"/>
  <c r="AD759" i="1"/>
  <c r="AF759" i="1" s="1"/>
  <c r="AD758" i="1"/>
  <c r="AF758" i="1" s="1"/>
  <c r="AD757" i="1"/>
  <c r="AF757" i="1" s="1"/>
  <c r="AD756" i="1"/>
  <c r="AF756" i="1" s="1"/>
  <c r="AD755" i="1"/>
  <c r="AF755" i="1" s="1"/>
  <c r="AD754" i="1"/>
  <c r="AF754" i="1" s="1"/>
  <c r="AD753" i="1"/>
  <c r="AF753" i="1" s="1"/>
  <c r="AD752" i="1"/>
  <c r="AF752" i="1" s="1"/>
  <c r="AD751" i="1"/>
  <c r="AF751" i="1" s="1"/>
  <c r="AD750" i="1"/>
  <c r="AF750" i="1" s="1"/>
  <c r="AD741" i="1"/>
  <c r="AF741" i="1" s="1"/>
  <c r="AD740" i="1"/>
  <c r="AF740" i="1" s="1"/>
  <c r="AD739" i="1"/>
  <c r="AD735" i="1"/>
  <c r="AF735" i="1" s="1"/>
  <c r="AD734" i="1"/>
  <c r="AF734" i="1" s="1"/>
  <c r="AD733" i="1"/>
  <c r="AF733" i="1" s="1"/>
  <c r="AD732" i="1"/>
  <c r="AF732" i="1" s="1"/>
  <c r="AD728" i="1"/>
  <c r="AF728" i="1" s="1"/>
  <c r="AD727" i="1"/>
  <c r="AF727" i="1" s="1"/>
  <c r="AD726" i="1"/>
  <c r="AF726" i="1" s="1"/>
  <c r="AD725" i="1"/>
  <c r="AF725" i="1" s="1"/>
  <c r="AD717" i="1"/>
  <c r="AF717" i="1" s="1"/>
  <c r="AD716" i="1"/>
  <c r="AF716" i="1" s="1"/>
  <c r="AD715" i="1"/>
  <c r="AF715" i="1" s="1"/>
  <c r="AD714" i="1"/>
  <c r="AF714" i="1" s="1"/>
  <c r="AD709" i="1"/>
  <c r="AF709" i="1" s="1"/>
  <c r="AD708" i="1"/>
  <c r="AD703" i="1"/>
  <c r="AF703" i="1" s="1"/>
  <c r="AD704" i="1"/>
  <c r="AF704" i="1" s="1"/>
  <c r="AD681" i="1"/>
  <c r="AD680" i="1" s="1"/>
  <c r="AD699" i="1"/>
  <c r="AF699" i="1" s="1"/>
  <c r="AD698" i="1"/>
  <c r="AF698" i="1" s="1"/>
  <c r="AD697" i="1"/>
  <c r="AF697" i="1" s="1"/>
  <c r="AD696" i="1"/>
  <c r="AF696" i="1" s="1"/>
  <c r="AD695" i="1"/>
  <c r="AF695" i="1" s="1"/>
  <c r="AD694" i="1"/>
  <c r="AD690" i="1"/>
  <c r="AF690" i="1" s="1"/>
  <c r="AD689" i="1"/>
  <c r="AF689" i="1" s="1"/>
  <c r="AD688" i="1"/>
  <c r="AF688" i="1" s="1"/>
  <c r="AD687" i="1"/>
  <c r="AF687" i="1" s="1"/>
  <c r="AD686" i="1"/>
  <c r="AF686" i="1" s="1"/>
  <c r="AD685" i="1"/>
  <c r="AF685" i="1" s="1"/>
  <c r="AD668" i="1"/>
  <c r="AF668" i="1" s="1"/>
  <c r="AD667" i="1"/>
  <c r="AF667" i="1" s="1"/>
  <c r="AD666" i="1"/>
  <c r="AF666" i="1" s="1"/>
  <c r="AD665" i="1"/>
  <c r="AF665" i="1" s="1"/>
  <c r="AD664" i="1"/>
  <c r="AF664" i="1" s="1"/>
  <c r="AD663" i="1"/>
  <c r="AF663" i="1" s="1"/>
  <c r="AD662" i="1"/>
  <c r="AF662" i="1" s="1"/>
  <c r="AD661" i="1"/>
  <c r="AF661" i="1" s="1"/>
  <c r="AD660" i="1"/>
  <c r="AD652" i="1"/>
  <c r="AF652" i="1" s="1"/>
  <c r="AD651" i="1"/>
  <c r="AF651" i="1" s="1"/>
  <c r="AD650" i="1"/>
  <c r="AF650" i="1" s="1"/>
  <c r="AD649" i="1"/>
  <c r="AF649" i="1" s="1"/>
  <c r="AD645" i="1"/>
  <c r="AF645" i="1" s="1"/>
  <c r="AD644" i="1"/>
  <c r="AF644" i="1" s="1"/>
  <c r="AD643" i="1"/>
  <c r="AF643" i="1" s="1"/>
  <c r="AD642" i="1"/>
  <c r="AF642" i="1" s="1"/>
  <c r="AD641" i="1"/>
  <c r="AD621" i="1"/>
  <c r="AF621" i="1" s="1"/>
  <c r="AD620" i="1"/>
  <c r="AF620" i="1" s="1"/>
  <c r="AD619" i="1"/>
  <c r="AF619" i="1" s="1"/>
  <c r="AD618" i="1"/>
  <c r="AF618" i="1" s="1"/>
  <c r="AD617" i="1"/>
  <c r="AF617" i="1" s="1"/>
  <c r="AD616" i="1"/>
  <c r="AF616" i="1" s="1"/>
  <c r="AD615" i="1"/>
  <c r="AF615" i="1" s="1"/>
  <c r="AD614" i="1"/>
  <c r="AF614" i="1" s="1"/>
  <c r="AD613" i="1"/>
  <c r="AF613" i="1" s="1"/>
  <c r="AD612" i="1"/>
  <c r="AF612" i="1" s="1"/>
  <c r="AD611" i="1"/>
  <c r="AF611" i="1" s="1"/>
  <c r="AD610" i="1"/>
  <c r="AF610" i="1" s="1"/>
  <c r="AD609" i="1"/>
  <c r="AF609" i="1" s="1"/>
  <c r="AD605" i="1"/>
  <c r="AF605" i="1" s="1"/>
  <c r="AD604" i="1"/>
  <c r="AF604" i="1" s="1"/>
  <c r="AD603" i="1"/>
  <c r="AF603" i="1" s="1"/>
  <c r="AD602" i="1"/>
  <c r="AF602" i="1" s="1"/>
  <c r="AD601" i="1"/>
  <c r="AF601" i="1" s="1"/>
  <c r="AD600" i="1"/>
  <c r="AF600" i="1" s="1"/>
  <c r="AD599" i="1"/>
  <c r="AF599" i="1" s="1"/>
  <c r="AD598" i="1"/>
  <c r="AF598" i="1" s="1"/>
  <c r="AD597" i="1"/>
  <c r="AF597" i="1" s="1"/>
  <c r="AD596" i="1"/>
  <c r="AF596" i="1" s="1"/>
  <c r="AD595" i="1"/>
  <c r="AD591" i="1"/>
  <c r="AF591" i="1" s="1"/>
  <c r="AD590" i="1"/>
  <c r="AF590" i="1" s="1"/>
  <c r="AD589" i="1"/>
  <c r="AF589" i="1" s="1"/>
  <c r="AD588" i="1"/>
  <c r="AF588" i="1" s="1"/>
  <c r="AD587" i="1"/>
  <c r="AF587" i="1" s="1"/>
  <c r="AD586" i="1"/>
  <c r="AF586" i="1" s="1"/>
  <c r="AD585" i="1"/>
  <c r="AF585" i="1" s="1"/>
  <c r="AD584" i="1"/>
  <c r="AF584" i="1" s="1"/>
  <c r="AD583" i="1"/>
  <c r="AF583" i="1" s="1"/>
  <c r="AD582" i="1"/>
  <c r="AF582" i="1" s="1"/>
  <c r="AD581" i="1"/>
  <c r="AF581" i="1" s="1"/>
  <c r="AD580" i="1"/>
  <c r="AF580" i="1" s="1"/>
  <c r="AD579" i="1"/>
  <c r="AF579" i="1" s="1"/>
  <c r="AD578" i="1"/>
  <c r="AF578" i="1" s="1"/>
  <c r="AD577" i="1"/>
  <c r="AF577" i="1" s="1"/>
  <c r="AD576" i="1"/>
  <c r="AF576" i="1" s="1"/>
  <c r="AD547" i="1"/>
  <c r="AD546" i="1" s="1"/>
  <c r="AD539" i="1"/>
  <c r="AD538" i="1" s="1"/>
  <c r="AD535" i="1"/>
  <c r="AF535" i="1" s="1"/>
  <c r="AF534" i="1" s="1"/>
  <c r="AG534" i="1" s="1"/>
  <c r="AD511" i="1"/>
  <c r="AF511" i="1" s="1"/>
  <c r="AD510" i="1"/>
  <c r="AF510" i="1" s="1"/>
  <c r="AD509" i="1"/>
  <c r="AF509" i="1" s="1"/>
  <c r="AD508" i="1"/>
  <c r="AF508" i="1" s="1"/>
  <c r="AD507" i="1"/>
  <c r="AF507" i="1" s="1"/>
  <c r="AD506" i="1"/>
  <c r="AF506" i="1" s="1"/>
  <c r="AD505" i="1"/>
  <c r="AF505" i="1" s="1"/>
  <c r="AD466" i="1"/>
  <c r="AF466" i="1" s="1"/>
  <c r="AD465" i="1"/>
  <c r="AF465" i="1" s="1"/>
  <c r="AD464" i="1"/>
  <c r="AF464" i="1" s="1"/>
  <c r="AD463" i="1"/>
  <c r="AF463" i="1" s="1"/>
  <c r="AD462" i="1"/>
  <c r="AD461" i="1"/>
  <c r="AF461" i="1" s="1"/>
  <c r="AD460" i="1"/>
  <c r="AF460" i="1" s="1"/>
  <c r="AD456" i="1"/>
  <c r="AF456" i="1" s="1"/>
  <c r="AD455" i="1"/>
  <c r="AF455" i="1" s="1"/>
  <c r="AD454" i="1"/>
  <c r="AF454" i="1" s="1"/>
  <c r="AD453" i="1"/>
  <c r="AF453" i="1" s="1"/>
  <c r="AD452" i="1"/>
  <c r="AF452" i="1" s="1"/>
  <c r="AD451" i="1"/>
  <c r="AF451" i="1" s="1"/>
  <c r="AD450" i="1"/>
  <c r="AF450" i="1" s="1"/>
  <c r="AF446" i="1"/>
  <c r="AF445" i="1"/>
  <c r="AF444" i="1"/>
  <c r="AF443" i="1"/>
  <c r="AD437" i="1"/>
  <c r="AF437" i="1" s="1"/>
  <c r="AD436" i="1"/>
  <c r="AF436" i="1" s="1"/>
  <c r="AD435" i="1"/>
  <c r="AF435" i="1" s="1"/>
  <c r="AD434" i="1"/>
  <c r="AF434" i="1" s="1"/>
  <c r="AD433" i="1"/>
  <c r="AF433" i="1" s="1"/>
  <c r="AD432" i="1"/>
  <c r="AD428" i="1"/>
  <c r="AF428" i="1" s="1"/>
  <c r="AD427" i="1"/>
  <c r="AD423" i="1"/>
  <c r="AF423" i="1" s="1"/>
  <c r="AD422" i="1"/>
  <c r="AF422" i="1" s="1"/>
  <c r="AD421" i="1"/>
  <c r="AF421" i="1" s="1"/>
  <c r="AD420" i="1"/>
  <c r="AF420" i="1" s="1"/>
  <c r="AD419" i="1"/>
  <c r="AF419" i="1" s="1"/>
  <c r="AD418" i="1"/>
  <c r="AF418" i="1" s="1"/>
  <c r="AD417" i="1"/>
  <c r="AD408" i="1"/>
  <c r="AF408" i="1" s="1"/>
  <c r="AD407" i="1"/>
  <c r="AF407" i="1" s="1"/>
  <c r="AD406" i="1"/>
  <c r="AF406" i="1" s="1"/>
  <c r="AD405" i="1"/>
  <c r="AF405" i="1" s="1"/>
  <c r="AD404" i="1"/>
  <c r="AF404" i="1" s="1"/>
  <c r="AD403" i="1"/>
  <c r="AF403" i="1" s="1"/>
  <c r="AD402" i="1"/>
  <c r="AF402" i="1" s="1"/>
  <c r="AD392" i="1"/>
  <c r="AF392" i="1" s="1"/>
  <c r="AD369" i="1"/>
  <c r="AF369" i="1" s="1"/>
  <c r="AD368" i="1"/>
  <c r="AF368" i="1" s="1"/>
  <c r="AD367" i="1"/>
  <c r="AF367" i="1" s="1"/>
  <c r="AD363" i="1"/>
  <c r="AF363" i="1" s="1"/>
  <c r="AD362" i="1"/>
  <c r="AF362" i="1" s="1"/>
  <c r="AD361" i="1"/>
  <c r="AF361" i="1" s="1"/>
  <c r="AD360" i="1"/>
  <c r="AF360" i="1" s="1"/>
  <c r="AD345" i="1"/>
  <c r="AF345" i="1" s="1"/>
  <c r="AD342" i="1"/>
  <c r="AF342" i="1" s="1"/>
  <c r="AD328" i="1"/>
  <c r="AF328" i="1" s="1"/>
  <c r="AD327" i="1"/>
  <c r="AF327" i="1" s="1"/>
  <c r="AD326" i="1"/>
  <c r="AF326" i="1" s="1"/>
  <c r="AD317" i="1"/>
  <c r="AD316" i="1"/>
  <c r="AF316" i="1" s="1"/>
  <c r="AD315" i="1"/>
  <c r="AF315" i="1" s="1"/>
  <c r="AD314" i="1"/>
  <c r="AF314" i="1" s="1"/>
  <c r="AD310" i="1"/>
  <c r="AF310" i="1" s="1"/>
  <c r="AD309" i="1"/>
  <c r="AF309" i="1" s="1"/>
  <c r="AD308" i="1"/>
  <c r="AF308" i="1" s="1"/>
  <c r="AD307" i="1"/>
  <c r="AF307" i="1" s="1"/>
  <c r="AD296" i="1"/>
  <c r="AF296" i="1" s="1"/>
  <c r="AD295" i="1"/>
  <c r="AF295" i="1" s="1"/>
  <c r="AD294" i="1"/>
  <c r="AF294" i="1" s="1"/>
  <c r="AD293" i="1"/>
  <c r="AF293" i="1" s="1"/>
  <c r="AD292" i="1"/>
  <c r="AF292" i="1" s="1"/>
  <c r="AD291" i="1"/>
  <c r="AD303" i="1"/>
  <c r="AF303" i="1" s="1"/>
  <c r="AD302" i="1"/>
  <c r="AF302" i="1" s="1"/>
  <c r="AD301" i="1"/>
  <c r="AF301" i="1" s="1"/>
  <c r="AD300" i="1"/>
  <c r="AF300" i="1" s="1"/>
  <c r="AD284" i="1"/>
  <c r="AF284" i="1" s="1"/>
  <c r="AD285" i="1"/>
  <c r="AF285" i="1" s="1"/>
  <c r="AD286" i="1"/>
  <c r="AF286" i="1" s="1"/>
  <c r="AD287" i="1"/>
  <c r="AF287" i="1" s="1"/>
  <c r="AD280" i="1"/>
  <c r="AF280" i="1" s="1"/>
  <c r="AD279" i="1"/>
  <c r="AF279" i="1" s="1"/>
  <c r="AD278" i="1"/>
  <c r="AF278" i="1" s="1"/>
  <c r="AD277" i="1"/>
  <c r="AF277" i="1" s="1"/>
  <c r="AD276" i="1"/>
  <c r="AF276" i="1" s="1"/>
  <c r="AD275" i="1"/>
  <c r="AD271" i="1"/>
  <c r="AF271" i="1" s="1"/>
  <c r="AD270" i="1"/>
  <c r="AF270" i="1" s="1"/>
  <c r="AD269" i="1"/>
  <c r="AF269" i="1" s="1"/>
  <c r="AD268" i="1"/>
  <c r="AF268" i="1" s="1"/>
  <c r="AD267" i="1"/>
  <c r="AF267" i="1" s="1"/>
  <c r="AD266" i="1"/>
  <c r="AD262" i="1"/>
  <c r="AF262" i="1" s="1"/>
  <c r="AD261" i="1"/>
  <c r="AD257" i="1"/>
  <c r="AF257" i="1" s="1"/>
  <c r="AD256" i="1"/>
  <c r="AD247" i="1"/>
  <c r="AF247" i="1" s="1"/>
  <c r="AD246" i="1"/>
  <c r="AF246" i="1" s="1"/>
  <c r="AD245" i="1"/>
  <c r="AF245" i="1" s="1"/>
  <c r="AD244" i="1"/>
  <c r="AF244" i="1" s="1"/>
  <c r="AD225" i="1"/>
  <c r="AF225" i="1" s="1"/>
  <c r="AD224" i="1"/>
  <c r="AD215" i="1"/>
  <c r="AD214" i="1" s="1"/>
  <c r="AD211" i="1"/>
  <c r="AF211" i="1" s="1"/>
  <c r="AF210" i="1" s="1"/>
  <c r="AG210" i="1" s="1"/>
  <c r="AD207" i="1"/>
  <c r="AF207" i="1" s="1"/>
  <c r="AD206" i="1"/>
  <c r="AD202" i="1"/>
  <c r="AF202" i="1" s="1"/>
  <c r="AD201" i="1"/>
  <c r="AF201" i="1" s="1"/>
  <c r="AD200" i="1"/>
  <c r="AF200" i="1" s="1"/>
  <c r="AD199" i="1"/>
  <c r="AF199" i="1" s="1"/>
  <c r="AD1026" i="1" l="1"/>
  <c r="AF1026" i="1"/>
  <c r="AG1026" i="1" s="1"/>
  <c r="AD1056" i="1"/>
  <c r="AD391" i="1"/>
  <c r="AF396" i="1"/>
  <c r="AF391" i="1" s="1"/>
  <c r="AG391" i="1" s="1"/>
  <c r="AF943" i="1"/>
  <c r="AF366" i="1"/>
  <c r="AG366" i="1" s="1"/>
  <c r="AD946" i="1"/>
  <c r="AD594" i="1"/>
  <c r="AD426" i="1"/>
  <c r="AF215" i="1"/>
  <c r="AF214" i="1" s="1"/>
  <c r="AG214" i="1" s="1"/>
  <c r="AF198" i="1"/>
  <c r="AG198" i="1" s="1"/>
  <c r="AD198" i="1"/>
  <c r="AD70" i="1"/>
  <c r="AG946" i="1"/>
  <c r="AD372" i="1"/>
  <c r="AF372" i="1"/>
  <c r="AF996" i="1"/>
  <c r="AF995" i="1" s="1"/>
  <c r="AG995" i="1" s="1"/>
  <c r="AF492" i="1"/>
  <c r="AG492" i="1" s="1"/>
  <c r="AD492" i="1"/>
  <c r="AD411" i="1"/>
  <c r="AF412" i="1"/>
  <c r="AF411" i="1" s="1"/>
  <c r="AG411" i="1" s="1"/>
  <c r="AD792" i="1"/>
  <c r="AF793" i="1"/>
  <c r="AF792" i="1" s="1"/>
  <c r="AG792" i="1" s="1"/>
  <c r="AF551" i="1"/>
  <c r="AF550" i="1" s="1"/>
  <c r="AG550" i="1" s="1"/>
  <c r="AF514" i="1"/>
  <c r="AG514" i="1" s="1"/>
  <c r="AD514" i="1"/>
  <c r="AD624" i="1"/>
  <c r="AF721" i="1"/>
  <c r="AF720" i="1" s="1"/>
  <c r="AG720" i="1" s="1"/>
  <c r="AF669" i="1"/>
  <c r="AF625" i="1"/>
  <c r="AF624" i="1" s="1"/>
  <c r="AG624" i="1" s="1"/>
  <c r="AD982" i="1"/>
  <c r="AF987" i="1"/>
  <c r="AF986" i="1" s="1"/>
  <c r="AG986" i="1" s="1"/>
  <c r="AF971" i="1"/>
  <c r="AF970" i="1" s="1"/>
  <c r="AG970" i="1" s="1"/>
  <c r="AF960" i="1"/>
  <c r="AG960" i="1" s="1"/>
  <c r="AD960" i="1"/>
  <c r="AF749" i="1"/>
  <c r="AG749" i="1" s="1"/>
  <c r="AD749" i="1"/>
  <c r="AD744" i="1"/>
  <c r="AD738" i="1"/>
  <c r="AF745" i="1"/>
  <c r="AF744" i="1" s="1"/>
  <c r="AG744" i="1" s="1"/>
  <c r="AF739" i="1"/>
  <c r="AF738" i="1" s="1"/>
  <c r="AG738" i="1" s="1"/>
  <c r="AF731" i="1"/>
  <c r="AG731" i="1" s="1"/>
  <c r="AD731" i="1"/>
  <c r="AF724" i="1"/>
  <c r="AG724" i="1" s="1"/>
  <c r="AD724" i="1"/>
  <c r="AF713" i="1"/>
  <c r="AG713" i="1" s="1"/>
  <c r="AD713" i="1"/>
  <c r="AF702" i="1"/>
  <c r="AG702" i="1" s="1"/>
  <c r="AD707" i="1"/>
  <c r="AF708" i="1"/>
  <c r="AG707" i="1" s="1"/>
  <c r="AD702" i="1"/>
  <c r="AF681" i="1"/>
  <c r="AF680" i="1" s="1"/>
  <c r="AG680" i="1" s="1"/>
  <c r="AD693" i="1"/>
  <c r="AD684" i="1"/>
  <c r="AF684" i="1"/>
  <c r="AG684" i="1" s="1"/>
  <c r="AF694" i="1"/>
  <c r="AF693" i="1" s="1"/>
  <c r="AG693" i="1" s="1"/>
  <c r="AD659" i="1"/>
  <c r="AF660" i="1"/>
  <c r="AG648" i="1"/>
  <c r="AD648" i="1"/>
  <c r="AD640" i="1"/>
  <c r="AF608" i="1"/>
  <c r="AG608" i="1" s="1"/>
  <c r="AF641" i="1"/>
  <c r="AF640" i="1" s="1"/>
  <c r="AG640" i="1" s="1"/>
  <c r="AD608" i="1"/>
  <c r="AF595" i="1"/>
  <c r="AF575" i="1"/>
  <c r="AG575" i="1" s="1"/>
  <c r="AD575" i="1"/>
  <c r="AF547" i="1"/>
  <c r="AF546" i="1" s="1"/>
  <c r="AG546" i="1" s="1"/>
  <c r="AD534" i="1"/>
  <c r="AF539" i="1"/>
  <c r="AF538" i="1" s="1"/>
  <c r="AG538" i="1" s="1"/>
  <c r="AF504" i="1"/>
  <c r="AG504" i="1" s="1"/>
  <c r="AD504" i="1"/>
  <c r="AF449" i="1"/>
  <c r="AG449" i="1" s="1"/>
  <c r="AD459" i="1"/>
  <c r="AF462" i="1"/>
  <c r="AF459" i="1" s="1"/>
  <c r="AG459" i="1" s="1"/>
  <c r="AD449" i="1"/>
  <c r="AD440" i="1"/>
  <c r="AF442" i="1"/>
  <c r="AD431" i="1"/>
  <c r="AF432" i="1"/>
  <c r="AF431" i="1" s="1"/>
  <c r="AG431" i="1" s="1"/>
  <c r="AD416" i="1"/>
  <c r="AF427" i="1"/>
  <c r="AF426" i="1" s="1"/>
  <c r="AG426" i="1" s="1"/>
  <c r="AF417" i="1"/>
  <c r="AF416" i="1" s="1"/>
  <c r="AG416" i="1" s="1"/>
  <c r="AF401" i="1"/>
  <c r="AG401" i="1" s="1"/>
  <c r="AD401" i="1"/>
  <c r="AF381" i="1"/>
  <c r="AG381" i="1" s="1"/>
  <c r="AD381" i="1"/>
  <c r="AD366" i="1"/>
  <c r="AF359" i="1"/>
  <c r="AG359" i="1" s="1"/>
  <c r="AD359" i="1"/>
  <c r="AD313" i="1"/>
  <c r="AF325" i="1"/>
  <c r="AG325" i="1" s="1"/>
  <c r="AD325" i="1"/>
  <c r="AF317" i="1"/>
  <c r="AF313" i="1" s="1"/>
  <c r="AG313" i="1" s="1"/>
  <c r="AF306" i="1"/>
  <c r="AG306" i="1" s="1"/>
  <c r="AD306" i="1"/>
  <c r="AD290" i="1"/>
  <c r="AF291" i="1"/>
  <c r="AF290" i="1" s="1"/>
  <c r="AG290" i="1" s="1"/>
  <c r="AF299" i="1"/>
  <c r="AG299" i="1" s="1"/>
  <c r="AD299" i="1"/>
  <c r="AF283" i="1"/>
  <c r="AG283" i="1" s="1"/>
  <c r="AD283" i="1"/>
  <c r="AD274" i="1"/>
  <c r="AF275" i="1"/>
  <c r="AF274" i="1" s="1"/>
  <c r="AG274" i="1" s="1"/>
  <c r="AD265" i="1"/>
  <c r="AF266" i="1"/>
  <c r="AF265" i="1" s="1"/>
  <c r="AG265" i="1" s="1"/>
  <c r="AD260" i="1"/>
  <c r="AF261" i="1"/>
  <c r="AF260" i="1" s="1"/>
  <c r="AG260" i="1" s="1"/>
  <c r="AD255" i="1"/>
  <c r="AF256" i="1"/>
  <c r="AF255" i="1" s="1"/>
  <c r="AG255" i="1" s="1"/>
  <c r="AF243" i="1"/>
  <c r="AG243" i="1" s="1"/>
  <c r="AD243" i="1"/>
  <c r="AD223" i="1"/>
  <c r="AD205" i="1"/>
  <c r="AF224" i="1"/>
  <c r="AF223" i="1" s="1"/>
  <c r="AG223" i="1" s="1"/>
  <c r="AD210" i="1"/>
  <c r="AF206" i="1"/>
  <c r="AF205" i="1" s="1"/>
  <c r="AG205" i="1" s="1"/>
  <c r="AF942" i="1" l="1"/>
  <c r="AG942" i="1" s="1"/>
  <c r="AF594" i="1"/>
  <c r="AG594" i="1" s="1"/>
  <c r="AG659" i="1"/>
  <c r="AF440" i="1"/>
  <c r="AG440" i="1" s="1"/>
  <c r="AD66" i="1" l="1"/>
  <c r="AF66" i="1" s="1"/>
  <c r="AD65" i="1"/>
  <c r="AF65" i="1" s="1"/>
  <c r="AD64" i="1"/>
  <c r="AF64" i="1" s="1"/>
  <c r="AD36" i="1"/>
  <c r="AF36" i="1" s="1"/>
  <c r="AD35" i="1"/>
  <c r="AD27" i="1"/>
  <c r="AF27" i="1" s="1"/>
  <c r="AD26" i="1"/>
  <c r="AD25" i="1" l="1"/>
  <c r="AF35" i="1"/>
  <c r="AF30" i="1" s="1"/>
  <c r="AG30" i="1" s="1"/>
  <c r="AD30" i="1"/>
  <c r="AF26" i="1"/>
  <c r="AF25" i="1" s="1"/>
  <c r="AD1086" i="1"/>
  <c r="AD1082" i="1"/>
  <c r="AD1078" i="1"/>
  <c r="AD1077" i="1"/>
  <c r="AD1075" i="1" s="1"/>
  <c r="AD1063" i="1"/>
  <c r="AD1062" i="1"/>
  <c r="AD1053" i="1"/>
  <c r="AD1052" i="1"/>
  <c r="AD1051" i="1"/>
  <c r="AD1050" i="1"/>
  <c r="AD1049" i="1"/>
  <c r="AD1042" i="1"/>
  <c r="AD1040" i="1" s="1"/>
  <c r="AD1085" i="1" l="1"/>
  <c r="AD1060" i="1"/>
  <c r="AD1048" i="1"/>
  <c r="AG25" i="1"/>
  <c r="AD479" i="1" l="1"/>
  <c r="AD480" i="1"/>
  <c r="AD481" i="1"/>
  <c r="AD482" i="1"/>
  <c r="AD483" i="1"/>
  <c r="AD478" i="1"/>
  <c r="AD356" i="1"/>
  <c r="AD355" i="1" s="1"/>
  <c r="AD935" i="1"/>
  <c r="AD936" i="1"/>
  <c r="AD937" i="1"/>
  <c r="AD938" i="1"/>
  <c r="AD939" i="1"/>
  <c r="AD934" i="1"/>
  <c r="AF1053" i="1" l="1"/>
  <c r="AF1052" i="1"/>
  <c r="AF1051" i="1"/>
  <c r="AF1050" i="1"/>
  <c r="AF1049" i="1"/>
  <c r="AF1082" i="1"/>
  <c r="AF1081" i="1" s="1"/>
  <c r="AG1081" i="1" s="1"/>
  <c r="AF1086" i="1"/>
  <c r="AF1078" i="1"/>
  <c r="AF1077" i="1"/>
  <c r="AF1063" i="1"/>
  <c r="AF1062" i="1"/>
  <c r="AF1042" i="1"/>
  <c r="AF1040" i="1" s="1"/>
  <c r="AD1034" i="1"/>
  <c r="AF1034" i="1" s="1"/>
  <c r="AD1035" i="1"/>
  <c r="AF1035" i="1" s="1"/>
  <c r="AD1036" i="1"/>
  <c r="AF1036" i="1" s="1"/>
  <c r="AD1037" i="1"/>
  <c r="AF1037" i="1" s="1"/>
  <c r="AD1033" i="1"/>
  <c r="AD1023" i="1"/>
  <c r="AF1016" i="1"/>
  <c r="AD1017" i="1"/>
  <c r="AF1017" i="1" s="1"/>
  <c r="AD1018" i="1"/>
  <c r="AF1018" i="1" s="1"/>
  <c r="AD1019" i="1"/>
  <c r="AF1019" i="1" s="1"/>
  <c r="AD1015" i="1"/>
  <c r="AF1075" i="1" l="1"/>
  <c r="AF1060" i="1"/>
  <c r="AF1085" i="1"/>
  <c r="AD1032" i="1"/>
  <c r="AF1023" i="1"/>
  <c r="AF1022" i="1" s="1"/>
  <c r="AD1022" i="1"/>
  <c r="AF1048" i="1"/>
  <c r="AD1081" i="1"/>
  <c r="AG1075" i="1"/>
  <c r="AG1040" i="1"/>
  <c r="AF1033" i="1"/>
  <c r="AF1032" i="1" s="1"/>
  <c r="AD1014" i="1"/>
  <c r="AF1015" i="1"/>
  <c r="AF1014" i="1" s="1"/>
  <c r="AG1014" i="1" s="1"/>
  <c r="AG1085" i="1" l="1"/>
  <c r="AG1048" i="1" l="1"/>
  <c r="AG1032" i="1" l="1"/>
  <c r="AG1022" i="1" l="1"/>
  <c r="AF356" i="1" l="1"/>
  <c r="AF355" i="1" s="1"/>
  <c r="AD190" i="1" l="1"/>
  <c r="AF190" i="1" s="1"/>
  <c r="AD191" i="1"/>
  <c r="AF191" i="1" s="1"/>
  <c r="AD22" i="1"/>
  <c r="AD21" i="1" s="1"/>
  <c r="AD195" i="1" l="1"/>
  <c r="AD194" i="1" s="1"/>
  <c r="AD63" i="1"/>
  <c r="AF63" i="1" s="1"/>
  <c r="AD102" i="1"/>
  <c r="AD103" i="1"/>
  <c r="AD104" i="1"/>
  <c r="AD105" i="1"/>
  <c r="AD101" i="1"/>
  <c r="AD555" i="1"/>
  <c r="AD543" i="1"/>
  <c r="AD563" i="1"/>
  <c r="AD559" i="1"/>
  <c r="AD55" i="1"/>
  <c r="AF195" i="1" l="1"/>
  <c r="AF194" i="1" s="1"/>
  <c r="AG194" i="1" s="1"/>
  <c r="AF22" i="1"/>
  <c r="AF71" i="1"/>
  <c r="AD230" i="1"/>
  <c r="AF230" i="1" s="1"/>
  <c r="AD229" i="1"/>
  <c r="AD220" i="1"/>
  <c r="AF220" i="1" s="1"/>
  <c r="AD219" i="1"/>
  <c r="AD180" i="1"/>
  <c r="AD179" i="1" s="1"/>
  <c r="AD176" i="1"/>
  <c r="AD175" i="1" s="1"/>
  <c r="AD67" i="1"/>
  <c r="AF67" i="1" s="1"/>
  <c r="AD62" i="1"/>
  <c r="AF62" i="1" s="1"/>
  <c r="AD61" i="1"/>
  <c r="AF61" i="1" s="1"/>
  <c r="AD60" i="1"/>
  <c r="AF60" i="1" s="1"/>
  <c r="AD59" i="1"/>
  <c r="AF59" i="1" s="1"/>
  <c r="AF21" i="1" l="1"/>
  <c r="AG21" i="1" s="1"/>
  <c r="AD228" i="1"/>
  <c r="AD218" i="1"/>
  <c r="AF229" i="1"/>
  <c r="AF228" i="1" s="1"/>
  <c r="AG228" i="1" s="1"/>
  <c r="AF219" i="1"/>
  <c r="AF218" i="1" s="1"/>
  <c r="AG218" i="1" s="1"/>
  <c r="AF180" i="1"/>
  <c r="AF179" i="1" s="1"/>
  <c r="AG179" i="1" s="1"/>
  <c r="AF176" i="1"/>
  <c r="AF175" i="1" s="1"/>
  <c r="AG175" i="1" s="1"/>
  <c r="AD58" i="1"/>
  <c r="AF58" i="1"/>
  <c r="AG58" i="1" s="1"/>
  <c r="AD17" i="1"/>
  <c r="AF17" i="1" s="1"/>
  <c r="AD16" i="1"/>
  <c r="AD12" i="1"/>
  <c r="AF12" i="1" s="1"/>
  <c r="AF11" i="1" s="1"/>
  <c r="AG11" i="1" s="1"/>
  <c r="AD8" i="1"/>
  <c r="AF8" i="1" s="1"/>
  <c r="AF7" i="1" s="1"/>
  <c r="AG7" i="1" s="1"/>
  <c r="AG372" i="1" l="1"/>
  <c r="AD7" i="1"/>
  <c r="AD15" i="1"/>
  <c r="AF16" i="1"/>
  <c r="AF15" i="1" s="1"/>
  <c r="AG15" i="1" s="1"/>
  <c r="AD11" i="1"/>
  <c r="AD844" i="1" l="1"/>
  <c r="AD845" i="1"/>
  <c r="AD846" i="1"/>
  <c r="AD847" i="1"/>
  <c r="AD848" i="1"/>
  <c r="AD849" i="1"/>
  <c r="AD843" i="1"/>
  <c r="AD571" i="1"/>
  <c r="AD109" i="1"/>
  <c r="AF543" i="1" l="1"/>
  <c r="AF542" i="1" s="1"/>
  <c r="AG542" i="1" s="1"/>
  <c r="AD542" i="1" l="1"/>
  <c r="AD1011" i="1"/>
  <c r="AD1007" i="1"/>
  <c r="AD1006" i="1"/>
  <c r="AD1002" i="1"/>
  <c r="AD1001" i="1"/>
  <c r="AD1000" i="1"/>
  <c r="AD992" i="1"/>
  <c r="AD991" i="1"/>
  <c r="AD979" i="1"/>
  <c r="AD975" i="1"/>
  <c r="AD957" i="1"/>
  <c r="AD956" i="1"/>
  <c r="AD952" i="1"/>
  <c r="AD951" i="1"/>
  <c r="AD346" i="1"/>
  <c r="AD344" i="1"/>
  <c r="AD343" i="1"/>
  <c r="AD352" i="1"/>
  <c r="AD351" i="1"/>
  <c r="AD350" i="1"/>
  <c r="AD930" i="1"/>
  <c r="AD929" i="1"/>
  <c r="AD928" i="1"/>
  <c r="AD924" i="1"/>
  <c r="AD923" i="1"/>
  <c r="AD922" i="1"/>
  <c r="AD921" i="1"/>
  <c r="AD920" i="1"/>
  <c r="AD916" i="1"/>
  <c r="AD915" i="1"/>
  <c r="AD914" i="1"/>
  <c r="AD910" i="1"/>
  <c r="AD909" i="1"/>
  <c r="AD908" i="1"/>
  <c r="AD907" i="1"/>
  <c r="AD903" i="1"/>
  <c r="AD902" i="1"/>
  <c r="AD901" i="1"/>
  <c r="AD900" i="1"/>
  <c r="AD896" i="1"/>
  <c r="AD895" i="1"/>
  <c r="AD894" i="1"/>
  <c r="AD893" i="1"/>
  <c r="AD892" i="1"/>
  <c r="AD891" i="1"/>
  <c r="AD890" i="1"/>
  <c r="AD886" i="1"/>
  <c r="AD885" i="1"/>
  <c r="AD884" i="1"/>
  <c r="AD880" i="1"/>
  <c r="AD879" i="1"/>
  <c r="AD878" i="1"/>
  <c r="AD877" i="1"/>
  <c r="AD873" i="1"/>
  <c r="AD872" i="1"/>
  <c r="AD871" i="1"/>
  <c r="AD870" i="1"/>
  <c r="AD869" i="1"/>
  <c r="AD868" i="1"/>
  <c r="AD864" i="1"/>
  <c r="AD860" i="1"/>
  <c r="AD859" i="1"/>
  <c r="AD855" i="1"/>
  <c r="AF855" i="1" s="1"/>
  <c r="AD854" i="1"/>
  <c r="AF854" i="1" s="1"/>
  <c r="AD853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572" i="1"/>
  <c r="AD567" i="1"/>
  <c r="AD531" i="1"/>
  <c r="AD530" i="1"/>
  <c r="AD526" i="1"/>
  <c r="AD525" i="1"/>
  <c r="AD500" i="1"/>
  <c r="AD499" i="1"/>
  <c r="AD498" i="1"/>
  <c r="AD489" i="1"/>
  <c r="AD488" i="1"/>
  <c r="AD487" i="1"/>
  <c r="AD474" i="1"/>
  <c r="AD473" i="1"/>
  <c r="AF473" i="1" s="1"/>
  <c r="AD472" i="1"/>
  <c r="AD471" i="1"/>
  <c r="AD470" i="1"/>
  <c r="AD338" i="1"/>
  <c r="AD337" i="1"/>
  <c r="AD333" i="1"/>
  <c r="AD332" i="1"/>
  <c r="AD322" i="1"/>
  <c r="AD321" i="1"/>
  <c r="AD252" i="1"/>
  <c r="AD251" i="1"/>
  <c r="AD235" i="1"/>
  <c r="AD234" i="1"/>
  <c r="AD189" i="1"/>
  <c r="AD188" i="1"/>
  <c r="AD184" i="1"/>
  <c r="AD172" i="1"/>
  <c r="AD168" i="1"/>
  <c r="AD167" i="1"/>
  <c r="AD166" i="1"/>
  <c r="AD165" i="1"/>
  <c r="AD164" i="1"/>
  <c r="AD163" i="1"/>
  <c r="AD159" i="1"/>
  <c r="AD155" i="1"/>
  <c r="AD154" i="1"/>
  <c r="AD153" i="1"/>
  <c r="AD152" i="1"/>
  <c r="AD151" i="1"/>
  <c r="AD147" i="1"/>
  <c r="AD146" i="1"/>
  <c r="AD145" i="1"/>
  <c r="AD141" i="1"/>
  <c r="AD140" i="1"/>
  <c r="AD139" i="1"/>
  <c r="AD135" i="1"/>
  <c r="AF135" i="1" s="1"/>
  <c r="AD134" i="1"/>
  <c r="AF134" i="1" s="1"/>
  <c r="AD133" i="1"/>
  <c r="AD132" i="1"/>
  <c r="AD131" i="1"/>
  <c r="AD130" i="1"/>
  <c r="AD126" i="1"/>
  <c r="AD125" i="1"/>
  <c r="AD121" i="1"/>
  <c r="AD120" i="1"/>
  <c r="AD119" i="1"/>
  <c r="AD118" i="1"/>
  <c r="AD114" i="1"/>
  <c r="AD113" i="1"/>
  <c r="AF105" i="1"/>
  <c r="AD97" i="1"/>
  <c r="AD93" i="1"/>
  <c r="AD92" i="1"/>
  <c r="AD91" i="1"/>
  <c r="AD90" i="1"/>
  <c r="AD89" i="1"/>
  <c r="AD88" i="1"/>
  <c r="AD84" i="1"/>
  <c r="AF84" i="1" s="1"/>
  <c r="AD83" i="1"/>
  <c r="AF83" i="1" s="1"/>
  <c r="AD82" i="1"/>
  <c r="AD81" i="1"/>
  <c r="AD80" i="1"/>
  <c r="AD79" i="1"/>
  <c r="AD51" i="1"/>
  <c r="AD50" i="1"/>
  <c r="AD46" i="1"/>
  <c r="AD45" i="1"/>
  <c r="AD41" i="1"/>
  <c r="AD40" i="1"/>
  <c r="AD497" i="1" l="1"/>
  <c r="AD341" i="1"/>
  <c r="AD187" i="1"/>
  <c r="AD469" i="1"/>
  <c r="AD477" i="1"/>
  <c r="AD100" i="1"/>
  <c r="AD129" i="1"/>
  <c r="AD78" i="1"/>
  <c r="AD117" i="1"/>
  <c r="AD852" i="1"/>
  <c r="AF853" i="1"/>
  <c r="AF852" i="1" s="1"/>
  <c r="AG852" i="1" s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483" i="1"/>
  <c r="AD108" i="1"/>
  <c r="AF97" i="1"/>
  <c r="AF96" i="1" s="1"/>
  <c r="AF930" i="1"/>
  <c r="AF929" i="1"/>
  <c r="AF924" i="1"/>
  <c r="AF923" i="1"/>
  <c r="AF922" i="1"/>
  <c r="AF921" i="1"/>
  <c r="AF920" i="1"/>
  <c r="AF916" i="1"/>
  <c r="AF915" i="1"/>
  <c r="AF914" i="1"/>
  <c r="AF910" i="1"/>
  <c r="AF909" i="1"/>
  <c r="AF908" i="1"/>
  <c r="AF907" i="1"/>
  <c r="AF903" i="1"/>
  <c r="AF902" i="1"/>
  <c r="AF901" i="1"/>
  <c r="AF896" i="1"/>
  <c r="AF895" i="1"/>
  <c r="AF894" i="1"/>
  <c r="AF893" i="1"/>
  <c r="AF892" i="1"/>
  <c r="AF891" i="1"/>
  <c r="AF890" i="1"/>
  <c r="AF886" i="1"/>
  <c r="AF885" i="1"/>
  <c r="AF884" i="1"/>
  <c r="AF880" i="1"/>
  <c r="AF879" i="1"/>
  <c r="AF878" i="1"/>
  <c r="AF877" i="1"/>
  <c r="AF873" i="1"/>
  <c r="AF872" i="1"/>
  <c r="AF871" i="1"/>
  <c r="AF870" i="1"/>
  <c r="AF869" i="1"/>
  <c r="AF864" i="1"/>
  <c r="AF863" i="1" s="1"/>
  <c r="AF860" i="1"/>
  <c r="AF859" i="1"/>
  <c r="AF849" i="1"/>
  <c r="AF848" i="1"/>
  <c r="AF847" i="1"/>
  <c r="AF846" i="1"/>
  <c r="AF845" i="1"/>
  <c r="AF844" i="1"/>
  <c r="AF839" i="1"/>
  <c r="AF838" i="1"/>
  <c r="AF837" i="1"/>
  <c r="AF836" i="1"/>
  <c r="AF835" i="1"/>
  <c r="AF834" i="1"/>
  <c r="AF833" i="1"/>
  <c r="AF832" i="1"/>
  <c r="AF831" i="1"/>
  <c r="AF830" i="1"/>
  <c r="AF829" i="1"/>
  <c r="AF773" i="1"/>
  <c r="AF772" i="1"/>
  <c r="AF771" i="1"/>
  <c r="AF770" i="1"/>
  <c r="AF769" i="1"/>
  <c r="AF768" i="1"/>
  <c r="AF767" i="1"/>
  <c r="AF766" i="1"/>
  <c r="AF858" i="1" l="1"/>
  <c r="AF883" i="1"/>
  <c r="AF876" i="1"/>
  <c r="AF906" i="1"/>
  <c r="AF913" i="1"/>
  <c r="AF808" i="1"/>
  <c r="AF889" i="1"/>
  <c r="AF919" i="1"/>
  <c r="AD776" i="1"/>
  <c r="AD808" i="1"/>
  <c r="AF777" i="1"/>
  <c r="AF776" i="1" s="1"/>
  <c r="AF109" i="1"/>
  <c r="AF108" i="1" s="1"/>
  <c r="AG108" i="1" s="1"/>
  <c r="AD96" i="1"/>
  <c r="AG96" i="1" s="1"/>
  <c r="AD899" i="1"/>
  <c r="AD927" i="1"/>
  <c r="AD913" i="1"/>
  <c r="AD842" i="1"/>
  <c r="AD764" i="1"/>
  <c r="AF900" i="1"/>
  <c r="AF899" i="1" s="1"/>
  <c r="AF928" i="1"/>
  <c r="AF927" i="1" s="1"/>
  <c r="AD889" i="1"/>
  <c r="AD906" i="1"/>
  <c r="AD919" i="1"/>
  <c r="AD867" i="1"/>
  <c r="AD827" i="1"/>
  <c r="AF843" i="1"/>
  <c r="AF842" i="1" s="1"/>
  <c r="AF868" i="1"/>
  <c r="AF867" i="1" s="1"/>
  <c r="AD863" i="1"/>
  <c r="AG863" i="1" s="1"/>
  <c r="AD876" i="1"/>
  <c r="AD883" i="1"/>
  <c r="AF828" i="1"/>
  <c r="AF827" i="1" s="1"/>
  <c r="AF765" i="1"/>
  <c r="AF764" i="1" s="1"/>
  <c r="AD858" i="1"/>
  <c r="AF572" i="1"/>
  <c r="AF571" i="1"/>
  <c r="AD566" i="1"/>
  <c r="AF563" i="1"/>
  <c r="AF562" i="1" s="1"/>
  <c r="AF559" i="1"/>
  <c r="AF558" i="1" s="1"/>
  <c r="AD554" i="1"/>
  <c r="AF531" i="1"/>
  <c r="AF530" i="1"/>
  <c r="AF526" i="1"/>
  <c r="AF489" i="1"/>
  <c r="AF488" i="1"/>
  <c r="AF487" i="1"/>
  <c r="AG919" i="1" l="1"/>
  <c r="AG858" i="1"/>
  <c r="AG883" i="1"/>
  <c r="AG876" i="1"/>
  <c r="AG906" i="1"/>
  <c r="AF529" i="1"/>
  <c r="AG913" i="1"/>
  <c r="AF570" i="1"/>
  <c r="AG827" i="1"/>
  <c r="AG889" i="1"/>
  <c r="AG764" i="1"/>
  <c r="AG808" i="1"/>
  <c r="AG927" i="1"/>
  <c r="AG867" i="1"/>
  <c r="AG842" i="1"/>
  <c r="AG899" i="1"/>
  <c r="AG776" i="1"/>
  <c r="AD570" i="1"/>
  <c r="AF555" i="1"/>
  <c r="AF554" i="1" s="1"/>
  <c r="AG554" i="1" s="1"/>
  <c r="AD524" i="1"/>
  <c r="AD562" i="1"/>
  <c r="AG562" i="1" s="1"/>
  <c r="AD558" i="1"/>
  <c r="AG558" i="1" s="1"/>
  <c r="AF567" i="1"/>
  <c r="AF566" i="1" s="1"/>
  <c r="AG566" i="1" s="1"/>
  <c r="AF525" i="1"/>
  <c r="AF524" i="1" s="1"/>
  <c r="AD529" i="1"/>
  <c r="AF486" i="1"/>
  <c r="AG486" i="1" s="1"/>
  <c r="AD486" i="1"/>
  <c r="AG529" i="1" l="1"/>
  <c r="AG570" i="1"/>
  <c r="AG524" i="1"/>
  <c r="AF500" i="1"/>
  <c r="AF499" i="1"/>
  <c r="AF482" i="1"/>
  <c r="AF481" i="1"/>
  <c r="AF480" i="1"/>
  <c r="AF479" i="1"/>
  <c r="AF474" i="1"/>
  <c r="AF472" i="1"/>
  <c r="AF471" i="1"/>
  <c r="AF470" i="1"/>
  <c r="AF338" i="1"/>
  <c r="AF337" i="1"/>
  <c r="AF333" i="1"/>
  <c r="AF332" i="1"/>
  <c r="AF322" i="1"/>
  <c r="AF321" i="1"/>
  <c r="AF252" i="1"/>
  <c r="AF251" i="1"/>
  <c r="AF240" i="1"/>
  <c r="AF239" i="1"/>
  <c r="AF235" i="1"/>
  <c r="AF234" i="1"/>
  <c r="AF189" i="1"/>
  <c r="AF188" i="1"/>
  <c r="AD183" i="1"/>
  <c r="AD171" i="1"/>
  <c r="AF168" i="1"/>
  <c r="AF167" i="1"/>
  <c r="AF166" i="1"/>
  <c r="AF165" i="1"/>
  <c r="AF164" i="1"/>
  <c r="AF163" i="1"/>
  <c r="AD158" i="1"/>
  <c r="AF155" i="1"/>
  <c r="AF154" i="1"/>
  <c r="AF153" i="1"/>
  <c r="AF152" i="1"/>
  <c r="AF147" i="1"/>
  <c r="AF146" i="1"/>
  <c r="AF141" i="1"/>
  <c r="AF140" i="1"/>
  <c r="AF133" i="1"/>
  <c r="AF132" i="1"/>
  <c r="AF131" i="1"/>
  <c r="AF130" i="1"/>
  <c r="AF126" i="1"/>
  <c r="AF125" i="1"/>
  <c r="AF121" i="1"/>
  <c r="AF120" i="1"/>
  <c r="AF119" i="1"/>
  <c r="AF118" i="1"/>
  <c r="AF114" i="1"/>
  <c r="AF113" i="1"/>
  <c r="AF104" i="1"/>
  <c r="AF103" i="1"/>
  <c r="AF102" i="1"/>
  <c r="AF101" i="1"/>
  <c r="AF75" i="1"/>
  <c r="AF74" i="1"/>
  <c r="AF73" i="1"/>
  <c r="AF72" i="1"/>
  <c r="AF41" i="1"/>
  <c r="AF40" i="1"/>
  <c r="AF187" i="1" l="1"/>
  <c r="AF70" i="1"/>
  <c r="AF469" i="1"/>
  <c r="AF117" i="1"/>
  <c r="AG117" i="1" s="1"/>
  <c r="AF124" i="1"/>
  <c r="AF250" i="1"/>
  <c r="AG250" i="1" s="1"/>
  <c r="AF100" i="1"/>
  <c r="AG100" i="1" s="1"/>
  <c r="AF112" i="1"/>
  <c r="AF129" i="1"/>
  <c r="AG129" i="1" s="1"/>
  <c r="AF162" i="1"/>
  <c r="AF331" i="1"/>
  <c r="AF336" i="1"/>
  <c r="AF39" i="1"/>
  <c r="AG39" i="1" s="1"/>
  <c r="AF320" i="1"/>
  <c r="AF498" i="1"/>
  <c r="AF497" i="1" s="1"/>
  <c r="AF478" i="1"/>
  <c r="AF477" i="1" s="1"/>
  <c r="AG477" i="1" s="1"/>
  <c r="AD336" i="1"/>
  <c r="AD331" i="1"/>
  <c r="AD320" i="1"/>
  <c r="AF233" i="1"/>
  <c r="AG233" i="1" s="1"/>
  <c r="AD250" i="1"/>
  <c r="AF238" i="1"/>
  <c r="AG238" i="1" s="1"/>
  <c r="AD238" i="1"/>
  <c r="AD233" i="1"/>
  <c r="AF184" i="1"/>
  <c r="AF183" i="1" s="1"/>
  <c r="AG183" i="1" s="1"/>
  <c r="AF172" i="1"/>
  <c r="AF171" i="1" s="1"/>
  <c r="AG171" i="1" s="1"/>
  <c r="AD138" i="1"/>
  <c r="AD162" i="1"/>
  <c r="AF159" i="1"/>
  <c r="AF158" i="1" s="1"/>
  <c r="AG158" i="1" s="1"/>
  <c r="AF139" i="1"/>
  <c r="AF138" i="1" s="1"/>
  <c r="AD150" i="1"/>
  <c r="AF151" i="1"/>
  <c r="AF150" i="1" s="1"/>
  <c r="AD144" i="1"/>
  <c r="AF145" i="1"/>
  <c r="AF144" i="1" s="1"/>
  <c r="AD124" i="1"/>
  <c r="AD112" i="1"/>
  <c r="AD39" i="1"/>
  <c r="AG469" i="1" l="1"/>
  <c r="AG124" i="1"/>
  <c r="AG336" i="1"/>
  <c r="AG162" i="1"/>
  <c r="AG331" i="1"/>
  <c r="AG320" i="1"/>
  <c r="AG70" i="1"/>
  <c r="AG112" i="1"/>
  <c r="AG187" i="1"/>
  <c r="AG144" i="1"/>
  <c r="AG150" i="1"/>
  <c r="AG497" i="1"/>
  <c r="AG138" i="1"/>
  <c r="AD978" i="1" l="1"/>
  <c r="AD974" i="1"/>
  <c r="AD990" i="1" l="1"/>
  <c r="AD950" i="1"/>
  <c r="AD933" i="1"/>
  <c r="AD999" i="1"/>
  <c r="AD955" i="1"/>
  <c r="AF93" i="1" l="1"/>
  <c r="AF92" i="1"/>
  <c r="AF91" i="1"/>
  <c r="AF90" i="1"/>
  <c r="AF89" i="1"/>
  <c r="AF82" i="1"/>
  <c r="AF81" i="1"/>
  <c r="AD54" i="1"/>
  <c r="AF88" i="1" l="1"/>
  <c r="AF87" i="1" s="1"/>
  <c r="AD87" i="1"/>
  <c r="AF79" i="1"/>
  <c r="AF80" i="1"/>
  <c r="AG87" i="1" l="1"/>
  <c r="AF78" i="1"/>
  <c r="AG78" i="1" s="1"/>
  <c r="AG355" i="1" l="1"/>
  <c r="AF1007" i="1" l="1"/>
  <c r="AF1006" i="1" l="1"/>
  <c r="AF1005" i="1" s="1"/>
  <c r="AD1005" i="1"/>
  <c r="AF1011" i="1"/>
  <c r="AF1010" i="1" s="1"/>
  <c r="AD1010" i="1"/>
  <c r="AF1002" i="1"/>
  <c r="AF1001" i="1"/>
  <c r="AF1000" i="1"/>
  <c r="AF992" i="1"/>
  <c r="AF991" i="1"/>
  <c r="AF975" i="1"/>
  <c r="AF974" i="1" s="1"/>
  <c r="AG974" i="1" s="1"/>
  <c r="AF957" i="1"/>
  <c r="AF956" i="1"/>
  <c r="AF952" i="1"/>
  <c r="AF999" i="1" l="1"/>
  <c r="AG999" i="1" s="1"/>
  <c r="AG1010" i="1"/>
  <c r="AG1005" i="1"/>
  <c r="AF990" i="1"/>
  <c r="AG990" i="1" s="1"/>
  <c r="AF955" i="1"/>
  <c r="AG955" i="1" s="1"/>
  <c r="AF979" i="1"/>
  <c r="AF978" i="1" s="1"/>
  <c r="AG978" i="1" s="1"/>
  <c r="AF951" i="1"/>
  <c r="AF950" i="1" s="1"/>
  <c r="AG950" i="1" s="1"/>
  <c r="AF939" i="1" l="1"/>
  <c r="AF938" i="1"/>
  <c r="AF937" i="1"/>
  <c r="AF936" i="1"/>
  <c r="AF935" i="1"/>
  <c r="AF934" i="1"/>
  <c r="AF933" i="1" l="1"/>
  <c r="AG933" i="1" s="1"/>
  <c r="AF55" i="1" l="1"/>
  <c r="AF54" i="1" s="1"/>
  <c r="AG54" i="1" s="1"/>
  <c r="AD49" i="1" l="1"/>
  <c r="AD349" i="1"/>
  <c r="AD44" i="1" l="1"/>
  <c r="AF51" i="1"/>
  <c r="AF50" i="1"/>
  <c r="AF46" i="1"/>
  <c r="AF45" i="1"/>
  <c r="AF44" i="1" l="1"/>
  <c r="AG44" i="1" s="1"/>
  <c r="AF49" i="1"/>
  <c r="AG49" i="1" s="1"/>
  <c r="AF346" i="1"/>
  <c r="AF344" i="1"/>
  <c r="AF343" i="1"/>
  <c r="AF352" i="1"/>
  <c r="AF351" i="1"/>
  <c r="AF341" i="1" l="1"/>
  <c r="AG341" i="1" s="1"/>
  <c r="AF350" i="1"/>
  <c r="AF349" i="1" s="1"/>
  <c r="AG349" i="1" s="1"/>
  <c r="AG1060" i="1" l="1"/>
  <c r="AF6" i="1" s="1"/>
</calcChain>
</file>

<file path=xl/sharedStrings.xml><?xml version="1.0" encoding="utf-8"?>
<sst xmlns="http://schemas.openxmlformats.org/spreadsheetml/2006/main" count="3462" uniqueCount="1469">
  <si>
    <t>opak</t>
  </si>
  <si>
    <t>Terracotta</t>
  </si>
  <si>
    <t>Ilość szt.</t>
  </si>
  <si>
    <t>047</t>
  </si>
  <si>
    <t>011</t>
  </si>
  <si>
    <t>014</t>
  </si>
  <si>
    <t>048</t>
  </si>
  <si>
    <t>042</t>
  </si>
  <si>
    <t>043</t>
  </si>
  <si>
    <t>044</t>
  </si>
  <si>
    <t>045</t>
  </si>
  <si>
    <t>005</t>
  </si>
  <si>
    <t>010</t>
  </si>
  <si>
    <t>2488</t>
  </si>
  <si>
    <t>0270</t>
  </si>
  <si>
    <t>0271</t>
  </si>
  <si>
    <t>0272</t>
  </si>
  <si>
    <t>0273</t>
  </si>
  <si>
    <t>0274</t>
  </si>
  <si>
    <t>0275</t>
  </si>
  <si>
    <t>0276</t>
  </si>
  <si>
    <t>Beżowy (cafe latte)</t>
  </si>
  <si>
    <t>001</t>
  </si>
  <si>
    <t>002</t>
  </si>
  <si>
    <t>003</t>
  </si>
  <si>
    <t>004</t>
  </si>
  <si>
    <t>006</t>
  </si>
  <si>
    <t>007</t>
  </si>
  <si>
    <t>008</t>
  </si>
  <si>
    <t>0730</t>
  </si>
  <si>
    <t>0731</t>
  </si>
  <si>
    <t>0732</t>
  </si>
  <si>
    <t>0733</t>
  </si>
  <si>
    <t>0734</t>
  </si>
  <si>
    <t>0735</t>
  </si>
  <si>
    <t>0736</t>
  </si>
  <si>
    <t>0740</t>
  </si>
  <si>
    <t>0741</t>
  </si>
  <si>
    <t>0742</t>
  </si>
  <si>
    <t>0743</t>
  </si>
  <si>
    <t>0744</t>
  </si>
  <si>
    <t>0745</t>
  </si>
  <si>
    <t>0746</t>
  </si>
  <si>
    <t>0981</t>
  </si>
  <si>
    <t>0982</t>
  </si>
  <si>
    <t>0984</t>
  </si>
  <si>
    <t>0985</t>
  </si>
  <si>
    <t>0986</t>
  </si>
  <si>
    <t>0987</t>
  </si>
  <si>
    <t>T02</t>
  </si>
  <si>
    <t>T03</t>
  </si>
  <si>
    <t>T04</t>
  </si>
  <si>
    <t>T00</t>
  </si>
  <si>
    <t>T05</t>
  </si>
  <si>
    <t>015</t>
  </si>
  <si>
    <t>0667</t>
  </si>
  <si>
    <t>0300</t>
  </si>
  <si>
    <t>0307</t>
  </si>
  <si>
    <t>0660</t>
  </si>
  <si>
    <t>0300T</t>
  </si>
  <si>
    <t>0307T</t>
  </si>
  <si>
    <t>Terrakota</t>
  </si>
  <si>
    <t>2395</t>
  </si>
  <si>
    <t>Malta 17</t>
  </si>
  <si>
    <t>2396</t>
  </si>
  <si>
    <t>Malta 19</t>
  </si>
  <si>
    <t>2397</t>
  </si>
  <si>
    <t>Malta 21</t>
  </si>
  <si>
    <t>2398</t>
  </si>
  <si>
    <t>Malta 24</t>
  </si>
  <si>
    <t>2399</t>
  </si>
  <si>
    <t>Malta 27</t>
  </si>
  <si>
    <t>2400</t>
  </si>
  <si>
    <t>2401</t>
  </si>
  <si>
    <t>2402</t>
  </si>
  <si>
    <t>2403</t>
  </si>
  <si>
    <t>2404</t>
  </si>
  <si>
    <t>2406</t>
  </si>
  <si>
    <t>0600</t>
  </si>
  <si>
    <t>0669</t>
  </si>
  <si>
    <t>Brąz</t>
  </si>
  <si>
    <t>013</t>
  </si>
  <si>
    <t>012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</si>
  <si>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</si>
  <si>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</si>
  <si>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</si>
  <si>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</si>
  <si>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</si>
  <si>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</si>
  <si>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</si>
  <si>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</si>
  <si>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</si>
  <si>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</si>
  <si>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</si>
  <si>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</si>
  <si>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</si>
  <si>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</si>
  <si>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</si>
  <si>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</si>
  <si>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</si>
  <si>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</si>
  <si>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0909</t>
  </si>
  <si>
    <t>0910</t>
  </si>
  <si>
    <t>0911</t>
  </si>
  <si>
    <t>0912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</si>
  <si>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</si>
  <si>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</si>
  <si>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</si>
  <si>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</si>
  <si>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</si>
  <si>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</si>
  <si>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</si>
  <si>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</si>
  <si>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</si>
  <si>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</si>
  <si>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</si>
  <si>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</si>
  <si>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</si>
  <si>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</si>
  <si>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</si>
  <si>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</si>
  <si>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</si>
  <si>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</si>
  <si>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</si>
  <si>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</si>
  <si>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</si>
  <si>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</si>
  <si>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</si>
  <si>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</si>
  <si>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</si>
  <si>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</si>
  <si>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0140</t>
  </si>
  <si>
    <t>0141</t>
  </si>
  <si>
    <t>0142</t>
  </si>
  <si>
    <t>0143</t>
  </si>
  <si>
    <t>0144</t>
  </si>
  <si>
    <t>0240</t>
  </si>
  <si>
    <t>0241</t>
  </si>
  <si>
    <t>0510</t>
  </si>
  <si>
    <t>0511</t>
  </si>
  <si>
    <t>0512</t>
  </si>
  <si>
    <t>0513</t>
  </si>
  <si>
    <t>0501</t>
  </si>
  <si>
    <t>0502</t>
  </si>
  <si>
    <t>0503</t>
  </si>
  <si>
    <t>0504</t>
  </si>
  <si>
    <t>Caffe' latte</t>
  </si>
  <si>
    <t xml:space="preserve">Terakota </t>
  </si>
  <si>
    <t>023</t>
  </si>
  <si>
    <t>026</t>
  </si>
  <si>
    <t>10</t>
  </si>
  <si>
    <t>1014</t>
  </si>
  <si>
    <t>1015</t>
  </si>
  <si>
    <t>1016</t>
  </si>
  <si>
    <t>0060</t>
  </si>
  <si>
    <t>0061</t>
  </si>
  <si>
    <t>0062</t>
  </si>
  <si>
    <t>0063</t>
  </si>
  <si>
    <t>0075</t>
  </si>
  <si>
    <t>0076</t>
  </si>
  <si>
    <t>0077</t>
  </si>
  <si>
    <t>0082</t>
  </si>
  <si>
    <t>0083</t>
  </si>
  <si>
    <t>0084</t>
  </si>
  <si>
    <t>0085</t>
  </si>
  <si>
    <t>0072</t>
  </si>
  <si>
    <t>0073</t>
  </si>
  <si>
    <t>0074</t>
  </si>
  <si>
    <t>0089</t>
  </si>
  <si>
    <t>1005</t>
  </si>
  <si>
    <t>1006</t>
  </si>
  <si>
    <t>1007</t>
  </si>
  <si>
    <t>1008</t>
  </si>
  <si>
    <t>1009</t>
  </si>
  <si>
    <t>1010</t>
  </si>
  <si>
    <t>0750</t>
  </si>
  <si>
    <t>0751</t>
  </si>
  <si>
    <t>0752</t>
  </si>
  <si>
    <t>1000</t>
  </si>
  <si>
    <t>1001</t>
  </si>
  <si>
    <t>1002</t>
  </si>
  <si>
    <t>1003</t>
  </si>
  <si>
    <t>1004</t>
  </si>
  <si>
    <t>0407</t>
  </si>
  <si>
    <t>0408</t>
  </si>
  <si>
    <t>0409</t>
  </si>
  <si>
    <t>0410</t>
  </si>
  <si>
    <t>0411</t>
  </si>
  <si>
    <t>0412</t>
  </si>
  <si>
    <t>0413</t>
  </si>
  <si>
    <t>017</t>
  </si>
  <si>
    <t>0380</t>
  </si>
  <si>
    <t>0385</t>
  </si>
  <si>
    <t>0390</t>
  </si>
  <si>
    <t>0395</t>
  </si>
  <si>
    <t>0400</t>
  </si>
  <si>
    <t>0190</t>
  </si>
  <si>
    <t>0191</t>
  </si>
  <si>
    <t>0180</t>
  </si>
  <si>
    <t>0181</t>
  </si>
  <si>
    <t>0945</t>
  </si>
  <si>
    <t>0551</t>
  </si>
  <si>
    <t>022</t>
  </si>
  <si>
    <t>025</t>
  </si>
  <si>
    <t>1060</t>
  </si>
  <si>
    <t>1061</t>
  </si>
  <si>
    <t>1062</t>
  </si>
  <si>
    <t>1063</t>
  </si>
  <si>
    <t>1070</t>
  </si>
  <si>
    <t>1071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</si>
  <si>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</si>
  <si>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</si>
  <si>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</si>
  <si>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</si>
  <si>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</si>
  <si>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</si>
  <si>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</si>
  <si>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</si>
  <si>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</si>
  <si>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0264</t>
  </si>
  <si>
    <t>0261</t>
  </si>
  <si>
    <t>0262</t>
  </si>
  <si>
    <t>0263</t>
  </si>
  <si>
    <t>1025</t>
  </si>
  <si>
    <t>1026</t>
  </si>
  <si>
    <t>1027</t>
  </si>
  <si>
    <t>1028</t>
  </si>
  <si>
    <t>1019</t>
  </si>
  <si>
    <t>1020</t>
  </si>
  <si>
    <t>1021</t>
  </si>
  <si>
    <t>1022</t>
  </si>
  <si>
    <t>1023</t>
  </si>
  <si>
    <t>1024</t>
  </si>
  <si>
    <t>1030</t>
  </si>
  <si>
    <t>0988</t>
  </si>
  <si>
    <t>0989</t>
  </si>
  <si>
    <t>0990</t>
  </si>
  <si>
    <t>0991</t>
  </si>
  <si>
    <t>0992</t>
  </si>
  <si>
    <t>0993</t>
  </si>
  <si>
    <t>0994</t>
  </si>
  <si>
    <t>0995</t>
  </si>
  <si>
    <t>0700</t>
  </si>
  <si>
    <t>0559</t>
  </si>
  <si>
    <t>0560</t>
  </si>
  <si>
    <t>0561</t>
  </si>
  <si>
    <t>1250</t>
  </si>
  <si>
    <t>1255</t>
  </si>
  <si>
    <t>1260</t>
  </si>
  <si>
    <t>1265</t>
  </si>
  <si>
    <t>0630</t>
  </si>
  <si>
    <t>1m2</t>
  </si>
  <si>
    <t>0520</t>
  </si>
  <si>
    <t>051</t>
  </si>
  <si>
    <t>Taupe</t>
  </si>
  <si>
    <t>2495</t>
  </si>
  <si>
    <t>T06</t>
  </si>
  <si>
    <t>T08</t>
  </si>
  <si>
    <t>2501</t>
  </si>
  <si>
    <t>2500</t>
  </si>
  <si>
    <t>2502</t>
  </si>
  <si>
    <t>2503</t>
  </si>
  <si>
    <t>2504</t>
  </si>
  <si>
    <t>2489</t>
  </si>
  <si>
    <t>2720</t>
  </si>
  <si>
    <t>2721</t>
  </si>
  <si>
    <t>2722</t>
  </si>
  <si>
    <t>2723</t>
  </si>
  <si>
    <t>2724</t>
  </si>
  <si>
    <t>055</t>
  </si>
  <si>
    <t>2730</t>
  </si>
  <si>
    <t>2731</t>
  </si>
  <si>
    <t>2732</t>
  </si>
  <si>
    <t>2733</t>
  </si>
  <si>
    <t>2735</t>
  </si>
  <si>
    <t>2736</t>
  </si>
  <si>
    <t>2737</t>
  </si>
  <si>
    <t>T10</t>
  </si>
  <si>
    <t>0983</t>
  </si>
  <si>
    <t>059</t>
  </si>
  <si>
    <t>2790</t>
  </si>
  <si>
    <t>2738</t>
  </si>
  <si>
    <t>2739</t>
  </si>
  <si>
    <t>3330</t>
  </si>
  <si>
    <t>3340</t>
  </si>
  <si>
    <t>3350</t>
  </si>
  <si>
    <t>011+059</t>
  </si>
  <si>
    <t>3200</t>
  </si>
  <si>
    <t>Cafe latte</t>
  </si>
  <si>
    <t>3100</t>
  </si>
  <si>
    <t>3110</t>
  </si>
  <si>
    <t>3000</t>
  </si>
  <si>
    <t>3010</t>
  </si>
  <si>
    <t>3020</t>
  </si>
  <si>
    <t>3030</t>
  </si>
  <si>
    <t>3050</t>
  </si>
  <si>
    <t>3060</t>
  </si>
  <si>
    <t>3070</t>
  </si>
  <si>
    <t>3080</t>
  </si>
  <si>
    <t>Makata Slim 30</t>
  </si>
  <si>
    <t>Makata Slim 40</t>
  </si>
  <si>
    <t>Makata 30</t>
  </si>
  <si>
    <t>Makata 40</t>
  </si>
  <si>
    <t>0980</t>
  </si>
  <si>
    <t>Cena</t>
  </si>
  <si>
    <t>Wartośc</t>
  </si>
  <si>
    <t>0308PS</t>
  </si>
  <si>
    <t>0309PS</t>
  </si>
  <si>
    <t>0360</t>
  </si>
  <si>
    <t>0361</t>
  </si>
  <si>
    <t>MIX</t>
  </si>
  <si>
    <t>T09</t>
  </si>
  <si>
    <t>3040</t>
  </si>
  <si>
    <t>3090</t>
  </si>
  <si>
    <t>2734</t>
  </si>
  <si>
    <t>3041</t>
  </si>
  <si>
    <t>3042</t>
  </si>
  <si>
    <t>3091</t>
  </si>
  <si>
    <t>3092</t>
  </si>
  <si>
    <t>2797</t>
  </si>
  <si>
    <t>2798</t>
  </si>
  <si>
    <t>2799</t>
  </si>
  <si>
    <t>068</t>
  </si>
  <si>
    <t>Rattana 30</t>
  </si>
  <si>
    <t>Rattana 40</t>
  </si>
  <si>
    <t>Rattana Slim  30</t>
  </si>
  <si>
    <t>Rattana  Slim 40</t>
  </si>
  <si>
    <t>Sahara Dunes 30</t>
  </si>
  <si>
    <t>Sahara Dunes 40</t>
  </si>
  <si>
    <t>Sahara Dunes Slim 30</t>
  </si>
  <si>
    <t>Sahara Dunes Slim 40</t>
  </si>
  <si>
    <t>3920</t>
  </si>
  <si>
    <t>3940</t>
  </si>
  <si>
    <t>3950</t>
  </si>
  <si>
    <t>3970</t>
  </si>
  <si>
    <t>066</t>
  </si>
  <si>
    <t>067</t>
  </si>
  <si>
    <t>4100</t>
  </si>
  <si>
    <t>4110</t>
  </si>
  <si>
    <t>4120</t>
  </si>
  <si>
    <t>4130</t>
  </si>
  <si>
    <t>4140</t>
  </si>
  <si>
    <t>4150</t>
  </si>
  <si>
    <t>4160</t>
  </si>
  <si>
    <t>Ibiza soft mat 12</t>
  </si>
  <si>
    <t>Ibiza soft mat 14</t>
  </si>
  <si>
    <t>Ibiza soft mat 16</t>
  </si>
  <si>
    <t>Ibiza soft mat 18</t>
  </si>
  <si>
    <t>Ibiza soft mat 20</t>
  </si>
  <si>
    <t>Ibiza soft mat 22</t>
  </si>
  <si>
    <t>Ibiza soft mat 25</t>
  </si>
  <si>
    <t>3710</t>
  </si>
  <si>
    <t>3720</t>
  </si>
  <si>
    <t>3730</t>
  </si>
  <si>
    <t>3740</t>
  </si>
  <si>
    <t>3750</t>
  </si>
  <si>
    <t>3760</t>
  </si>
  <si>
    <t>3770</t>
  </si>
  <si>
    <t>040</t>
  </si>
  <si>
    <t>3780</t>
  </si>
  <si>
    <t>Brownie</t>
  </si>
  <si>
    <t>3600</t>
  </si>
  <si>
    <t>3610</t>
  </si>
  <si>
    <t>3620</t>
  </si>
  <si>
    <t>3630</t>
  </si>
  <si>
    <t>3640</t>
  </si>
  <si>
    <t>3650</t>
  </si>
  <si>
    <t>Sahara Dunes 35</t>
  </si>
  <si>
    <t>Sahara Dunes Slim 35</t>
  </si>
  <si>
    <t>0999M</t>
  </si>
  <si>
    <t>0760M</t>
  </si>
  <si>
    <t xml:space="preserve">Terrakota </t>
  </si>
  <si>
    <t>2801</t>
  </si>
  <si>
    <t>2803</t>
  </si>
  <si>
    <t>3130</t>
  </si>
  <si>
    <t>3120</t>
  </si>
  <si>
    <t>3930</t>
  </si>
  <si>
    <t>3960</t>
  </si>
  <si>
    <t>070</t>
  </si>
  <si>
    <t>4400</t>
  </si>
  <si>
    <t>Sahara duo 14</t>
  </si>
  <si>
    <t>4410</t>
  </si>
  <si>
    <t>4420</t>
  </si>
  <si>
    <t>Sahara duo 23</t>
  </si>
  <si>
    <t>4430</t>
  </si>
  <si>
    <t>Sahara duo 28</t>
  </si>
  <si>
    <t>4440</t>
  </si>
  <si>
    <t>3180</t>
  </si>
  <si>
    <t>3190</t>
  </si>
  <si>
    <t>4240</t>
  </si>
  <si>
    <t>4250</t>
  </si>
  <si>
    <t>4260</t>
  </si>
  <si>
    <t>4270</t>
  </si>
  <si>
    <t>4280</t>
  </si>
  <si>
    <t>4190</t>
  </si>
  <si>
    <t>4200</t>
  </si>
  <si>
    <t>4210</t>
  </si>
  <si>
    <t>4220</t>
  </si>
  <si>
    <t>4230</t>
  </si>
  <si>
    <t>3792</t>
  </si>
  <si>
    <t>3795</t>
  </si>
  <si>
    <t>3796</t>
  </si>
  <si>
    <t>3797</t>
  </si>
  <si>
    <t>3790</t>
  </si>
  <si>
    <t>02</t>
  </si>
  <si>
    <t>03</t>
  </si>
  <si>
    <t>0701</t>
  </si>
  <si>
    <t>0480</t>
  </si>
  <si>
    <t>0670-LAN</t>
  </si>
  <si>
    <t>0670-TRZ</t>
  </si>
  <si>
    <t>042+014</t>
  </si>
  <si>
    <t>2802</t>
  </si>
  <si>
    <t>011+040 W</t>
  </si>
  <si>
    <t>011+059 W</t>
  </si>
  <si>
    <t>011+067 W</t>
  </si>
  <si>
    <t>014+040 W</t>
  </si>
  <si>
    <t>051+011 W</t>
  </si>
  <si>
    <t>059+011 W</t>
  </si>
  <si>
    <t>Sahara duo 18</t>
  </si>
  <si>
    <t>0702</t>
  </si>
  <si>
    <t>0670</t>
  </si>
  <si>
    <t>4450</t>
  </si>
  <si>
    <t>4460</t>
  </si>
  <si>
    <t>Kora 30</t>
  </si>
  <si>
    <t>Kora 40</t>
  </si>
  <si>
    <t>Kora Slim 30</t>
  </si>
  <si>
    <t>Kora Slim 40</t>
  </si>
  <si>
    <t>4630</t>
  </si>
  <si>
    <t>4640</t>
  </si>
  <si>
    <t>4650</t>
  </si>
  <si>
    <t>076</t>
  </si>
  <si>
    <t>077</t>
  </si>
  <si>
    <t>Lina 30</t>
  </si>
  <si>
    <t>Lina 40</t>
  </si>
  <si>
    <t>Lina 35</t>
  </si>
  <si>
    <t>075</t>
  </si>
  <si>
    <t>4540</t>
  </si>
  <si>
    <t>4560</t>
  </si>
  <si>
    <t>4570</t>
  </si>
  <si>
    <t>4550</t>
  </si>
  <si>
    <t>4380</t>
  </si>
  <si>
    <t>4381</t>
  </si>
  <si>
    <t>4382</t>
  </si>
  <si>
    <t>4383</t>
  </si>
  <si>
    <t>4384</t>
  </si>
  <si>
    <t>078</t>
  </si>
  <si>
    <t>4170</t>
  </si>
  <si>
    <t>4171</t>
  </si>
  <si>
    <t>4172</t>
  </si>
  <si>
    <t>4173</t>
  </si>
  <si>
    <t>4174</t>
  </si>
  <si>
    <t>4175</t>
  </si>
  <si>
    <t>4176</t>
  </si>
  <si>
    <t>080</t>
  </si>
  <si>
    <t>081</t>
  </si>
  <si>
    <t>4600</t>
  </si>
  <si>
    <t>4610</t>
  </si>
  <si>
    <t>4620</t>
  </si>
  <si>
    <t>4660</t>
  </si>
  <si>
    <t>082</t>
  </si>
  <si>
    <t>083</t>
  </si>
  <si>
    <t>3185</t>
  </si>
  <si>
    <t>3193</t>
  </si>
  <si>
    <t>079</t>
  </si>
  <si>
    <t>ZAMAWIAJĄCY/PURCHASER</t>
  </si>
  <si>
    <t>Lista zamówień/ Order list</t>
  </si>
  <si>
    <t>Asortyment/Assortment</t>
  </si>
  <si>
    <t>opak/      packing</t>
  </si>
  <si>
    <t xml:space="preserve">                                        Asortyment/Assortment</t>
  </si>
  <si>
    <t>Biały/                 White</t>
  </si>
  <si>
    <t>Biały/              White</t>
  </si>
  <si>
    <t>Antracyt/           Anthracite</t>
  </si>
  <si>
    <t>Juta/               soft Jute</t>
  </si>
  <si>
    <t>Popielaty/            Ashen</t>
  </si>
  <si>
    <t>Jasnoszary/       Light grey</t>
  </si>
  <si>
    <t>Ciemny brąz/        Dark brown</t>
  </si>
  <si>
    <t>Beton/              Concrete</t>
  </si>
  <si>
    <t>Platyna/              Platinum</t>
  </si>
  <si>
    <t>Czarny/              Black</t>
  </si>
  <si>
    <t xml:space="preserve">Czarny/              Black </t>
  </si>
  <si>
    <t>Pistacjowy/         Pistachio</t>
  </si>
  <si>
    <t>Pistacjowy/       Pistachio</t>
  </si>
  <si>
    <t>Ciemna Zieleń/      Dark green</t>
  </si>
  <si>
    <t>Srebrny/            Silver</t>
  </si>
  <si>
    <t>Leśny mech/        Moss green</t>
  </si>
  <si>
    <t>Biały+platyna wkład/ white + platinum insert</t>
  </si>
  <si>
    <t>Biały+beton wkład/ White + concrete insert</t>
  </si>
  <si>
    <t>Biały+pudrowa  mięta wkład /White +dusty miny insert</t>
  </si>
  <si>
    <t>Szaro-beżowy +biały wkład/Taupe + white insert</t>
  </si>
  <si>
    <t>Beton +biały wkład/Concrete + white insert</t>
  </si>
  <si>
    <t>Sahara petit  kwadrat z podstawką 11/                  Sahara Petit square with saucer 11</t>
  </si>
  <si>
    <t>Sahara petit  kwadrat z podstawką 13/                  Sahara Petit square with saucer 13</t>
  </si>
  <si>
    <t>Sahara petit  kwadrat z podstawką 15/                  Sahara Petit square with saucer 15</t>
  </si>
  <si>
    <t>Sahara petit  kwadrat z podstawką 17/                  Sahara Petit square with saucer 17</t>
  </si>
  <si>
    <t>Sahara petit  kwadrat z podstawką 19/                  Sahara Petit square with saucer 19</t>
  </si>
  <si>
    <t>Sahara petit  kwadrat z podstawką 23/                  Sahara Petit square with saucer 23</t>
  </si>
  <si>
    <t>Kremowy/           Ceam</t>
  </si>
  <si>
    <t>Sahara petit z podstawką 11/                              Sahara petit with saucer 11</t>
  </si>
  <si>
    <t>Sahara petit z podstawką 13/                              Sahara petit with saucer 13</t>
  </si>
  <si>
    <t>Sahara petit z podstawką 15/                              Sahara petit with saucer 15</t>
  </si>
  <si>
    <t>Sahara petit z podstawką 17/                              Sahara petit with saucer 17</t>
  </si>
  <si>
    <t>Sahara petit z podstawką 19/                              Sahara petit with saucer 19</t>
  </si>
  <si>
    <t>Sahara petit z podstawką 23/                              Sahara petit with saucer 23</t>
  </si>
  <si>
    <t>Sahara petit z podstawką 27/                              Sahara petit with saucer 27</t>
  </si>
  <si>
    <t>Sahara petit osłonka 11/                                     Sahara petit round 11</t>
  </si>
  <si>
    <t>Sahara petit osłonka 13/                                     Sahara petit round 13</t>
  </si>
  <si>
    <t>Sahara petit osłonka 15/                                     Sahara petit round 15</t>
  </si>
  <si>
    <t>Sahara petit osłonka 17/                                     Sahara petit round 17</t>
  </si>
  <si>
    <t>Sahara petit osłonka 19/                                     Sahara petit round 19</t>
  </si>
  <si>
    <t>Sahara petit osłonka 23/                                     Sahara petit round 23</t>
  </si>
  <si>
    <t>Sahara petit osłonka 27/                                     Sahara petit round 27</t>
  </si>
  <si>
    <t>Biały/                  White</t>
  </si>
  <si>
    <t>Skrzynka Sahara petit  27 /                                             Sahara petit box 27</t>
  </si>
  <si>
    <t>Naturalne drewno/                  Natural wood</t>
  </si>
  <si>
    <t>Malachit/ Malachite green</t>
  </si>
  <si>
    <t>Satina z podstawką 13/                                             Satina with saucer 13</t>
  </si>
  <si>
    <t>Satina z podstawką 15/                                             Satina with saucer 15</t>
  </si>
  <si>
    <t>Satina z podstawką 17/                                             Satina with saucer 17</t>
  </si>
  <si>
    <t>Satina z podstawką 20/                                             Satina with saucer 20</t>
  </si>
  <si>
    <t>Satina z podstawką 25/                                             Satina with saucer 25</t>
  </si>
  <si>
    <t>Ciemny beton/           Dark concrete</t>
  </si>
  <si>
    <t>Jasny beton/             Light concrete</t>
  </si>
  <si>
    <t>Czarny beton/            Black concrete</t>
  </si>
  <si>
    <t>Czerwony beton/             Red concrete</t>
  </si>
  <si>
    <t>Jagodowy/         Blueberry sorbet</t>
  </si>
  <si>
    <t>Zielony/             Green</t>
  </si>
  <si>
    <t>Cielisty/               Nude</t>
  </si>
  <si>
    <t>Pudrowa Mięta/          Dusty mint</t>
  </si>
  <si>
    <t>Bezbarwny/        Colourless</t>
  </si>
  <si>
    <t>Limonka/            Lime</t>
  </si>
  <si>
    <t>Jasny róż/           Light pink</t>
  </si>
  <si>
    <t>Jasny róż/            Light pink</t>
  </si>
  <si>
    <t>Biały + Beton/White + Concerete</t>
  </si>
  <si>
    <t>Kremowy/         Cream</t>
  </si>
  <si>
    <t>Zielony jasny/         Light grey</t>
  </si>
  <si>
    <t>Fioletowy/               violet</t>
  </si>
  <si>
    <t>Bezbarwny/       Colourless</t>
  </si>
  <si>
    <t>Jagodowy/           Blueberry</t>
  </si>
  <si>
    <t>Kremowy/          Cream</t>
  </si>
  <si>
    <t>Różowy/            Pink</t>
  </si>
  <si>
    <t>Zielony/       Green</t>
  </si>
  <si>
    <t>Różowy/          Pink</t>
  </si>
  <si>
    <t xml:space="preserve"> </t>
  </si>
  <si>
    <t xml:space="preserve">Brąz/                  Brown </t>
  </si>
  <si>
    <t>Brąz/                Brown</t>
  </si>
  <si>
    <t>Grafit/                Graphite</t>
  </si>
  <si>
    <t>Czarny/            Black</t>
  </si>
  <si>
    <t>Platyna/           Platinum</t>
  </si>
  <si>
    <t>Zieleń trawiasta/         Grass green</t>
  </si>
  <si>
    <t>Brąz/              Brown</t>
  </si>
  <si>
    <t>Złoty/             Gold</t>
  </si>
  <si>
    <t>Grafit/          Graphite</t>
  </si>
  <si>
    <t>Zielony/      Green</t>
  </si>
  <si>
    <t>Fioletowy/       Violet</t>
  </si>
  <si>
    <t>Różowy/         Pink</t>
  </si>
  <si>
    <t>Żółty słoneczny/       Sunny yellow</t>
  </si>
  <si>
    <t>Platyna/       Platinum</t>
  </si>
  <si>
    <t>Pistacja+ antracyt/Pistachio + anthracite</t>
  </si>
  <si>
    <t>Zieleń trawiasta/    Grass green</t>
  </si>
  <si>
    <t>Wkład kwadratowy do rozmiaru 30 /                   square insert for size 30</t>
  </si>
  <si>
    <t>Wkład kwadratowy do rozmiaru 40 /                   square insert for size 40</t>
  </si>
  <si>
    <t>Wkład kwadratowy do rozmiaru 35 /                   square insert for size 35</t>
  </si>
  <si>
    <t>Muna kwadratowa 30 2 kolory/                            Muna square 30 2 colours</t>
  </si>
  <si>
    <t>Muna kwadratowa 40 2 kolory/                            Muna square 40 2 colours</t>
  </si>
  <si>
    <t>wieszak do don.wiszących duży/ plastic hanger large</t>
  </si>
  <si>
    <t>Asortyment / Assortment</t>
  </si>
  <si>
    <t>Muna kwadratowa 35 2 kolory/                            Muna square 35 2 colours</t>
  </si>
  <si>
    <t>4531</t>
  </si>
  <si>
    <t>4532</t>
  </si>
  <si>
    <t>4533</t>
  </si>
  <si>
    <t>4534</t>
  </si>
  <si>
    <t>4535</t>
  </si>
  <si>
    <t>4536</t>
  </si>
  <si>
    <t>4538</t>
  </si>
  <si>
    <t>4386</t>
  </si>
  <si>
    <t>4391</t>
  </si>
  <si>
    <t>4387</t>
  </si>
  <si>
    <t>4392</t>
  </si>
  <si>
    <t>4295</t>
  </si>
  <si>
    <t>Diva Slim 30</t>
  </si>
  <si>
    <t>Diva Slim 40</t>
  </si>
  <si>
    <t>4670</t>
  </si>
  <si>
    <t>4680</t>
  </si>
  <si>
    <t>4700</t>
  </si>
  <si>
    <t>4710</t>
  </si>
  <si>
    <t>4720</t>
  </si>
  <si>
    <t>4730</t>
  </si>
  <si>
    <t>4592</t>
  </si>
  <si>
    <t>4593</t>
  </si>
  <si>
    <t>4745</t>
  </si>
  <si>
    <t>4740</t>
  </si>
  <si>
    <t>4580</t>
  </si>
  <si>
    <t>4590</t>
  </si>
  <si>
    <t>4539</t>
  </si>
  <si>
    <t>4290</t>
  </si>
  <si>
    <t>4292</t>
  </si>
  <si>
    <t>4385</t>
  </si>
  <si>
    <t>4390</t>
  </si>
  <si>
    <t>4388</t>
  </si>
  <si>
    <t>4389</t>
  </si>
  <si>
    <t>4394</t>
  </si>
  <si>
    <t>4393</t>
  </si>
  <si>
    <t>084</t>
  </si>
  <si>
    <t>4760</t>
  </si>
  <si>
    <t>2800</t>
  </si>
  <si>
    <t>2820</t>
  </si>
  <si>
    <t>2830</t>
  </si>
  <si>
    <t>2850</t>
  </si>
  <si>
    <t>2900</t>
  </si>
  <si>
    <t>2920</t>
  </si>
  <si>
    <t>2930</t>
  </si>
  <si>
    <t>2950</t>
  </si>
  <si>
    <t>3115</t>
  </si>
  <si>
    <t>3116</t>
  </si>
  <si>
    <t>3140</t>
  </si>
  <si>
    <t>3150</t>
  </si>
  <si>
    <t>3800</t>
  </si>
  <si>
    <t>3820</t>
  </si>
  <si>
    <t>3830</t>
  </si>
  <si>
    <t>3850</t>
  </si>
  <si>
    <t>3860</t>
  </si>
  <si>
    <t>3870</t>
  </si>
  <si>
    <t>3880</t>
  </si>
  <si>
    <t>3890</t>
  </si>
  <si>
    <t>3900</t>
  </si>
  <si>
    <t>3910</t>
  </si>
  <si>
    <t>4625</t>
  </si>
  <si>
    <t>4626</t>
  </si>
  <si>
    <t>Wkład 1/                                                                        Insert 1 for size 30</t>
  </si>
  <si>
    <t>Wkład 2/                                                                        Insert 2 for size 35</t>
  </si>
  <si>
    <t>Flow 30</t>
  </si>
  <si>
    <t>Flow 40</t>
  </si>
  <si>
    <t>Flow Slim 30</t>
  </si>
  <si>
    <t>Flow  Slim 40</t>
  </si>
  <si>
    <t xml:space="preserve">Kula Mika wisząca /                                                  Mika hanging bowl </t>
  </si>
  <si>
    <t>Kula Lina/                                                                             Lina bowl</t>
  </si>
  <si>
    <t>Kula Lina wisząca/                                                         Lina hanging bowl</t>
  </si>
  <si>
    <t>Kula Sahara Dunes/                                                       Sahara Dunes bowl</t>
  </si>
  <si>
    <t>Kula wiszaca  Sahara Dunes /                          Sahara Dunes hanging bowl</t>
  </si>
  <si>
    <t>2022</t>
  </si>
  <si>
    <t>Kula Mika/                                                                         Mika bowl</t>
  </si>
  <si>
    <t xml:space="preserve">Spryskiwacz Mika/                                                    Sprinkler Mika </t>
  </si>
  <si>
    <t xml:space="preserve">Wazonik Mika/                                                            Mika vase </t>
  </si>
  <si>
    <t>Sahara Dunes Elipsa 60/                                       Sahara Dunes ellipse 60</t>
  </si>
  <si>
    <t>Sahara Dunes Elipsa 40/                                       Sahara Dunes ellipse 40</t>
  </si>
  <si>
    <t>Sahara Dunes kwadrat  30/                                    Sahara Dunes square 30</t>
  </si>
  <si>
    <t>Sahara Dunes kwadrat  35/                                    Sahara Dunes square 35</t>
  </si>
  <si>
    <t>Sahara Dunes kwadrat  40/                                    Sahara Dunes square 40</t>
  </si>
  <si>
    <t xml:space="preserve">Sahara Dunes Slim kwadrat 30/                      Sahara Dunes Slim square 30        </t>
  </si>
  <si>
    <t xml:space="preserve">Sahara Dunes Slim kwadrat 35/                      Sahara Dunes Slim square 35        </t>
  </si>
  <si>
    <t xml:space="preserve">Sahara Dunes Slim kwadrat 40/                      Sahara Dunes Slim square 40        </t>
  </si>
  <si>
    <t>Skrzynka Sahara petit  31/                                        Sahara petit box  31</t>
  </si>
  <si>
    <t>Skrzynka Sahara petit  27 z podstawką/                 Sahara petit box 27 with saucer</t>
  </si>
  <si>
    <t xml:space="preserve">Skrzynka Sahara petit  31 z podstawką/                 Sahara petit box 31 with saucer </t>
  </si>
  <si>
    <t>Donica balustradowa Sahara 27/                                 Sahara railing pot 27</t>
  </si>
  <si>
    <t>Donica balustradowa Sahara 40/                                 Sahara railing pot 40</t>
  </si>
  <si>
    <t>Zielona herbata/              Green tea</t>
  </si>
  <si>
    <t>085</t>
  </si>
  <si>
    <t>0310</t>
  </si>
  <si>
    <t>0311</t>
  </si>
  <si>
    <t>Fioletowy/ Violet</t>
  </si>
  <si>
    <t xml:space="preserve">Różowy/ Pink </t>
  </si>
  <si>
    <t>Beżowy               (cafe latte)</t>
  </si>
  <si>
    <t xml:space="preserve">Konewka 2l/                                                                     Watering can 2l </t>
  </si>
  <si>
    <t>Konewka Aruba/                                                                      Aruba watering can</t>
  </si>
  <si>
    <t>Karmnik na trzonku/                                                 Bird feeder with wooden stick</t>
  </si>
  <si>
    <t>Wieszak przyścienny/                                                       Wall hook</t>
  </si>
  <si>
    <t>Płotek ozdobny 2,45/                                                 Decorative fence</t>
  </si>
  <si>
    <t>Plotek ogrodowy dl.3.20/                                             Garden fence 3,20m</t>
  </si>
  <si>
    <t>Koszyk do cebulek 18/                                                  Round bulb basket 18</t>
  </si>
  <si>
    <t>Koszyk do cebulek 23/                                                  Round bulb basket 23</t>
  </si>
  <si>
    <t xml:space="preserve">koszyk  do cebulek 30/                                                Round bulb basket 30 </t>
  </si>
  <si>
    <t>Koszyk Owal 20/                                                          Oval bulb basket 20</t>
  </si>
  <si>
    <t>Koszyk Owal 25/                                                           Oval bulb basket 25</t>
  </si>
  <si>
    <t>Koszyk Owal 30/                                                                   Oval bulb basket 30</t>
  </si>
  <si>
    <t xml:space="preserve">Koszyk Kwadrat/                                                                   Square bulb basket </t>
  </si>
  <si>
    <t xml:space="preserve">Naturalne Drewno/ Natural wood </t>
  </si>
  <si>
    <t>Głeboka Czerń/        Deep black</t>
  </si>
  <si>
    <t>Diament 30/                                                                     Diamond 30</t>
  </si>
  <si>
    <t>Diament 40/                                                                   Diamond 40</t>
  </si>
  <si>
    <t>Diament Slim 30/                                                             Diamond Slim 30</t>
  </si>
  <si>
    <t>Diament Slim 40/                                                         Diamond Slim 40</t>
  </si>
  <si>
    <t>Antracyt+platyna wkład /Anthracite + platinum insert</t>
  </si>
  <si>
    <t>Misa Satina  z podstawką eco 30/                                Bowl Satina with saucer Eco 30</t>
  </si>
  <si>
    <t>Misa Satina  z podstawką eco 40/                             Bowl Satina with saucer Eco 40</t>
  </si>
  <si>
    <t xml:space="preserve">Skrzynka Satina 27 z podstawką/                                         Satina box 27 with saucer </t>
  </si>
  <si>
    <t xml:space="preserve">Skrzynka satina 27/                                                    Satina box 27 </t>
  </si>
  <si>
    <t>Ibiza beton 12/                                                                     Ibiza concrete 12</t>
  </si>
  <si>
    <t>Ibiza beton 14/                                                                   Ibiza concrete 14</t>
  </si>
  <si>
    <t>Ibiza beton 16/                                                                 Ibiza concrete 16</t>
  </si>
  <si>
    <t>Ibiza beton 18/                                                                       Ibiza concrete 18</t>
  </si>
  <si>
    <t>Ibiza beton 20/                                                                    Ibiza concrete 20</t>
  </si>
  <si>
    <t>Ibiza beton 22/                                                                   Ibiza concrete 22</t>
  </si>
  <si>
    <t>Ibiza beton 25/                                                                 Ibiza concrete 25</t>
  </si>
  <si>
    <t>Zbiornik na deszczówkę Flow/                                Rainwater tank Flow</t>
  </si>
  <si>
    <t>Diament petit 11/                                                        Diamond petit 11</t>
  </si>
  <si>
    <t>Diament petit 13/                                                            Diamond petit 13</t>
  </si>
  <si>
    <t>Diament petit 15/                                                             Diamond petit 15</t>
  </si>
  <si>
    <t>Diament petit 17/                                                           Diamond petit 17</t>
  </si>
  <si>
    <t>Diament petit 19/                                                       Diamond petit 19</t>
  </si>
  <si>
    <t>Diament petit 22/                                                         Diamond petit 22</t>
  </si>
  <si>
    <t>Diament petit 25/                                                                  Diamond petit 25</t>
  </si>
  <si>
    <t>Skrzynka Diament Petit 23/                                    Diamont Petit box 23</t>
  </si>
  <si>
    <t>Skrzynka Diament Petit 27/                                    Diamont Petit box 27</t>
  </si>
  <si>
    <t>Skrzynka Diament Petit transparent 23/                                    Diamond Petit box transparent 23</t>
  </si>
  <si>
    <t>Skrzynka Diament Petit transparent 27/                                    Diamont Petit box transparent 27</t>
  </si>
  <si>
    <t>Osłonka do storczyków Diament Petit/                    Diamond petit orchid cachepot</t>
  </si>
  <si>
    <t>Osłonka do storczyków Diament Petit/                  Diamond petit transparent orchid cachepot</t>
  </si>
  <si>
    <t>Muna okrągła 30/                                                              Muna round 30</t>
  </si>
  <si>
    <t>Muna okrągła 35/                                                              Muna round 35</t>
  </si>
  <si>
    <t>Muna okrągła 40/                                                            Muna round 40</t>
  </si>
  <si>
    <t>Muna kwadratowa 30/                                                     Muna square 30</t>
  </si>
  <si>
    <t>Muna kwadratowa 35/                                                   Muna square 35</t>
  </si>
  <si>
    <t>Muna kwadratowa 40/                                               Muna square 40</t>
  </si>
  <si>
    <t xml:space="preserve">Toscana 11 okrągła/                                                   Toscana round 11 </t>
  </si>
  <si>
    <t>Toscana 13 okrągła/                                                 Toscana round 13</t>
  </si>
  <si>
    <t>Toscana 15 okrągła/                                                  Toscana round 15</t>
  </si>
  <si>
    <t>Toscana 17 okrągła/                                                  Toscana round 17</t>
  </si>
  <si>
    <t>Toscana 19 okrągła/                                                   toscana round 19</t>
  </si>
  <si>
    <t>Toscana 22 okrągła/                                                   Toscana round 22</t>
  </si>
  <si>
    <t>Toscana 25 okrągła/                                                     Toscana round 25</t>
  </si>
  <si>
    <t>Różowy/ Pink</t>
  </si>
  <si>
    <t>Czerw metalik dost sezonowo X-XII/ Red metalic avalable X-XII</t>
  </si>
  <si>
    <t>Toscana 11 kwadratowa/                                                 Toscana square 11</t>
  </si>
  <si>
    <t>Toscana 13 kwadratowa/                                                 Toscana square 13</t>
  </si>
  <si>
    <t>Toscana 15 kwadratowa/                                                 Toscana square 15</t>
  </si>
  <si>
    <t>Toscana 17 kwadratowa/                                                 Toscana square 17</t>
  </si>
  <si>
    <t>Toscana 19 kwadratowa/                                                 Toscana square 19</t>
  </si>
  <si>
    <t>Toscana 22 kwadratowa/                                                 Toscana square 22</t>
  </si>
  <si>
    <t>Toscana 25 kwadratowa/                                                 Toscana square 25</t>
  </si>
  <si>
    <t>Czerwony/ Red</t>
  </si>
  <si>
    <t>Podstawka Kolor 11/                                                       Saucer Kolor 11</t>
  </si>
  <si>
    <t>Podstawka Kolor 13/                                                       Saucer Kolor 13</t>
  </si>
  <si>
    <t>Podstawka Kolor 15/                                                       Saucer Kolor 15</t>
  </si>
  <si>
    <t>Podstawka Kolor 17/                                                       Saucer Kolor 17</t>
  </si>
  <si>
    <t>Podstawka Kolor 19/                                                       Saucer Kolor 19</t>
  </si>
  <si>
    <t>Lawendowy/ Lavender</t>
  </si>
  <si>
    <t>Wiśniowy/ Cherry</t>
  </si>
  <si>
    <t>Podstawka Kolor 21/                                                       Saucer Kolor 21</t>
  </si>
  <si>
    <t>Podstawka Kolor 23/                                                       Saucer Kolor 23</t>
  </si>
  <si>
    <t>Osłonka do storczyków Vulcano 13/                   Vuulcano orchid cachepot 13</t>
  </si>
  <si>
    <t>Osłonka do storczyków Vulcano transparent 13/                                                                                                           Vulcano transparent orchid cachepot 13</t>
  </si>
  <si>
    <t>Skrzynka Vulcano 23/                                              Vulcano box 23</t>
  </si>
  <si>
    <t>Skrzynka Vulcano 27/                                              Vulcano box 27</t>
  </si>
  <si>
    <t>Beżowy              (cafe latte)</t>
  </si>
  <si>
    <t>Pomarańczowy/ Orange</t>
  </si>
  <si>
    <t>Zielony jasny/ Light green</t>
  </si>
  <si>
    <t>Czerwony metalik/                    Red metallic</t>
  </si>
  <si>
    <t>Osłonka do storczyków 13 okrągła /                       Orchid round cachepot 13</t>
  </si>
  <si>
    <t>Osłonka do storczyków 13 kwadrat/                       Orchid square cachepot 13</t>
  </si>
  <si>
    <t>Osłonka do storczyków transparent 13 kwadrat/                                                                     Orchid square transparent  cachepot 13</t>
  </si>
  <si>
    <t xml:space="preserve">Malta wisząca 17/                                                         Malta hanging basket 17 </t>
  </si>
  <si>
    <t>Malta wisząca 19/                                                       Malta hanging basket 19</t>
  </si>
  <si>
    <t>Malta wisząca 21/                                                          Malta hanging basket 21</t>
  </si>
  <si>
    <t>Malta wisząca 24/                                                           Malta hanging basket 24</t>
  </si>
  <si>
    <t>Malta wisząca 27/                                                             Malta hanging basket 27</t>
  </si>
  <si>
    <t xml:space="preserve">Malta wisząca 17 z zaczepem/                                                  Malta hanging basket with clips 17 </t>
  </si>
  <si>
    <t>Malta wisząca 19 z zaczepem/                                            Malta hanging basket with clips 19</t>
  </si>
  <si>
    <t>Malta wisząca 21 z zaczepem/                                      Malta hanging basket with clips 21</t>
  </si>
  <si>
    <t>Malta wisząca 24 z zaczepem/                                      Malta hanging basket with clips 24</t>
  </si>
  <si>
    <t>Malta wisząca 27 z zaczepem/                                            Malta hanging basket with clips 27</t>
  </si>
  <si>
    <t>Wieszak do doniczki Malta 49 cm/                                   Plastic hanger for Malt 49 cm</t>
  </si>
  <si>
    <t>Europa 17</t>
  </si>
  <si>
    <t>Europa 19</t>
  </si>
  <si>
    <t>Europa 22</t>
  </si>
  <si>
    <t>Europa 25</t>
  </si>
  <si>
    <t>Europa wisząca 17/                                                        Europa hanging basket 17</t>
  </si>
  <si>
    <t>Europa wisząca 19/                                                        Europa hanging basket 19</t>
  </si>
  <si>
    <t>Europa wisząca 22/                                                        Europa hanging basket 22</t>
  </si>
  <si>
    <t>Europa wisząca 25/                                                        Europa hanging basket 25</t>
  </si>
  <si>
    <t>Dona 10</t>
  </si>
  <si>
    <t>Dona 12</t>
  </si>
  <si>
    <t>Dona 14</t>
  </si>
  <si>
    <t>Dona 17</t>
  </si>
  <si>
    <t>Dona 20</t>
  </si>
  <si>
    <t>Dona 23</t>
  </si>
  <si>
    <t>Dona 25</t>
  </si>
  <si>
    <t>Dona 30</t>
  </si>
  <si>
    <t>Dona 35</t>
  </si>
  <si>
    <t>Dona 40</t>
  </si>
  <si>
    <t>Dona 45</t>
  </si>
  <si>
    <t>Dona 55</t>
  </si>
  <si>
    <t>Dona 65</t>
  </si>
  <si>
    <t>Podstawka Dona 10/                                                           Dona saucer 10</t>
  </si>
  <si>
    <t>Podstawka Dona 12/                                                           Dona saucer 12</t>
  </si>
  <si>
    <t>Podstawka Dona 14/                                                           Dona saucer 14</t>
  </si>
  <si>
    <t>Podstawka Dona 17/                                                           Dona saucer 17</t>
  </si>
  <si>
    <t>Podstawka Dona 20/                                                           Dona saucer 20</t>
  </si>
  <si>
    <t>Podstawka Dona 23/                                                           Dona saucer 23</t>
  </si>
  <si>
    <t>Podstawka Dona 25/                                                           Dona saucer 25</t>
  </si>
  <si>
    <t>Podstawka Dona 30/                                                           Dona saucer 30</t>
  </si>
  <si>
    <t>Podstawka Dona 35/                                                           Dona saucer 35</t>
  </si>
  <si>
    <t>Podstawka Dona 40/                                                           Dona saucer 40</t>
  </si>
  <si>
    <t>Podstawka Dona 45/                                                           Dona saucer 45</t>
  </si>
  <si>
    <t>Podstawka Dona 55/                                                           Dona saucer 55</t>
  </si>
  <si>
    <t>Podstawka Dona 65/                                                           Dona saucer 65</t>
  </si>
  <si>
    <t>Doniczka drewnopodobna 00/                                       Elba 00</t>
  </si>
  <si>
    <t>Doniczka drewnopodobna 0/                                       Elba 0</t>
  </si>
  <si>
    <t>Doniczka drewnopodobna 1/                                       Elba 1</t>
  </si>
  <si>
    <t>Doniczka drewnopodobna 2/                                       Elba 2</t>
  </si>
  <si>
    <t>Doniczka drewnopodobna 3/                                       Elba 3</t>
  </si>
  <si>
    <t>Doniczka drewnopodobna 4/                                       Elba 4</t>
  </si>
  <si>
    <t>Doniczka drewnopodobna 5/                                       Elba 5</t>
  </si>
  <si>
    <t>Doniczka drewnopodobna 6/                                       Elba 6</t>
  </si>
  <si>
    <t>Doniczka drewnopodobna 7/                                       Elba 7</t>
  </si>
  <si>
    <t>Podstawka drewnopodobna 00/                          Elba Saucer 00</t>
  </si>
  <si>
    <t>Podstawka drewnopodobna 0/                             Elba Saucer 0</t>
  </si>
  <si>
    <t>Podstawka drewnopodobna 1/                              Elba Saucer 01</t>
  </si>
  <si>
    <t>Podstawka drewnopodobna 2/                                     Elba Saucer 03</t>
  </si>
  <si>
    <t>Podstawka drewnopodobna 3/                                     Elba Saucer 3</t>
  </si>
  <si>
    <t>Podstawka drewnopodobna 4/                                      Elba Saucer 4</t>
  </si>
  <si>
    <t>Podstawka drewnopodobna 5/                                   Elba Saucer 5</t>
  </si>
  <si>
    <t>Podstawka drewnopodobna 6/                                      Elba Saucer 6</t>
  </si>
  <si>
    <t>Podstawka drewnopodobna 7/                                  Elba Saucer 7</t>
  </si>
  <si>
    <t>Palmówka drewnopodobna 1/                                         Elba plus 1</t>
  </si>
  <si>
    <t>Palmówka drewnopodobna 2/                                         Elba plus 2</t>
  </si>
  <si>
    <t>Palmówka drewnopodobna 3/                                         Elba plus 3</t>
  </si>
  <si>
    <t>Palmówka drewnopodobna 4/                                         Elba plus 4</t>
  </si>
  <si>
    <t>Misa drewnopodobna 30  MAT/                                    Bowl Elba 30 MAT</t>
  </si>
  <si>
    <t>Podstawka Afro na kółkach /                                                 Saucer Afro on wheels</t>
  </si>
  <si>
    <t>Dona naścienna 14 z podstawką/                              Dona on wall  with saucer 14</t>
  </si>
  <si>
    <t>Dona naścienna 17 z podstawką/                              Dona on wall  with saucer 17</t>
  </si>
  <si>
    <t>Dona naścienna 20 z podstawką/                              Dona on wall  with saucer 20</t>
  </si>
  <si>
    <t>Dona naścienna 25 z podstawką/                              Dona on wall  with saucer 25</t>
  </si>
  <si>
    <t>Dona naścienna 30 z podstawką/                              Dona on wall  with saucer 30</t>
  </si>
  <si>
    <t>Doniczka naścienna Dona L - 40/                                       Dona L-shape 40</t>
  </si>
  <si>
    <t>Doniczka naścienna Doan narożna/                           Corner Dona</t>
  </si>
  <si>
    <t>Podstawka Afro 12/                                                             Afro saucer 12</t>
  </si>
  <si>
    <t>Podstawka Afro 14/                                                             Afro saucer 14</t>
  </si>
  <si>
    <t>Podstawka Afro 16/                                                             Afro saucer 16</t>
  </si>
  <si>
    <t>Podstawka Afro 18/                                                             Afro saucer 18</t>
  </si>
  <si>
    <t xml:space="preserve">Podstawka Afro 20/                                                      Afro saucer 20              </t>
  </si>
  <si>
    <t xml:space="preserve">Podstawka Afro 22/                                                        Afro saucer 22              </t>
  </si>
  <si>
    <t>Podstawka Afro 24/                                                        Afro saucer 24</t>
  </si>
  <si>
    <t>Podstawka Afro 26/                                                        Afro saucer 26</t>
  </si>
  <si>
    <t>Podstawka Afro 28/                                                        Afro saucer 28</t>
  </si>
  <si>
    <t>Podstawka Afro 32/                                                        Afro saucer 32</t>
  </si>
  <si>
    <t>Podstawka Afro 36/                                                        Afro saucer 36</t>
  </si>
  <si>
    <t>Podstawka Gala 08/                                                           Saucer Gala 08</t>
  </si>
  <si>
    <t>Podstawka Gala 10/                                                           Saucer Gala 10</t>
  </si>
  <si>
    <t>Podstawka Gala 12/                                                       Saucer Gala12</t>
  </si>
  <si>
    <t>Podstawka Gala 13/                                                       Saucer Gala13</t>
  </si>
  <si>
    <t>Podstawka Gala 14/                                                       Saucer Gala14</t>
  </si>
  <si>
    <t>Podstawka Gala 16/                                                       Saucer Gala 16</t>
  </si>
  <si>
    <t>Podstawka Gala 18/                                                       Saucer Gala 18</t>
  </si>
  <si>
    <t>Podstawka Gala 20/                                                       Saucer Gala 20</t>
  </si>
  <si>
    <t>Podstawka Gala 22/                                                       Saucer Gala 22</t>
  </si>
  <si>
    <t>Podstawka Gala 24/                                                       Saucer Gala 24</t>
  </si>
  <si>
    <t>Podstawka Gala 26/                                                       Saucer Gala 26</t>
  </si>
  <si>
    <t>Podstawka Gala 28/                                                       Saucer Gala 28</t>
  </si>
  <si>
    <t>Podstawka Gala 30/                                                       Saucer Gala 30</t>
  </si>
  <si>
    <t>Podstawka Gala 33/                                                       Saucer Gala 33</t>
  </si>
  <si>
    <t>Podstawka Gala 37/                                                       Saucer Gala 37</t>
  </si>
  <si>
    <t>Podstawka Gala 46/                                                       Saucer Gala 46</t>
  </si>
  <si>
    <t>Podstawka 08/                                                             Saucer 08</t>
  </si>
  <si>
    <t>Podstawka 10/                                                             Saucer 10</t>
  </si>
  <si>
    <t>Podstawka 12/                                                             Saucer 12</t>
  </si>
  <si>
    <t>Podstawka 14/                                                             Saucer 14</t>
  </si>
  <si>
    <t>Podstawka 16/                                                             Saucer 16</t>
  </si>
  <si>
    <t>Podstawka 18/                                                             Saucer 18</t>
  </si>
  <si>
    <t>Podstawka 20/                                                             Saucer 20</t>
  </si>
  <si>
    <t>Podstawka 22/                                                             Saucer 22</t>
  </si>
  <si>
    <t>Podstawka 24/                                                             Saucer 24</t>
  </si>
  <si>
    <t>Podstawka 26/                                                             Saucer 26</t>
  </si>
  <si>
    <t>Podstawka 28/                                                             Saucer 28</t>
  </si>
  <si>
    <t>Podstawka 32/                                                             Saucer 32</t>
  </si>
  <si>
    <t>Podstawka 36/                                                             Saucer 36</t>
  </si>
  <si>
    <t>Skrzynka Sahara z podstawką  40/                                 Sahara box with saucer 40</t>
  </si>
  <si>
    <t>Skrzynka Sahara z podstawką 50/                               Sahara box with saucer 50</t>
  </si>
  <si>
    <t>Skrzynka Sahara z podstawką 60/                              Sahara box with saucer 60</t>
  </si>
  <si>
    <t>Skrzynka Sahara z podstawką 80/                                 Sahara box with saucer 80</t>
  </si>
  <si>
    <t>Uniwersalny uchwyt balkonowy/                             Universal bracket for box</t>
  </si>
  <si>
    <t>Skrzynka drewnopodobna 40/                                             Elba box 40</t>
  </si>
  <si>
    <t>Skrzynka drewnopodobna 55/                                         Elba box 55</t>
  </si>
  <si>
    <t>Skrzynka Gala 40 /                                                        Gala box 40</t>
  </si>
  <si>
    <t>Skrzynka Gala 60 /                                                           Gala box 60</t>
  </si>
  <si>
    <t xml:space="preserve">Podstawka pod  skrzynkę  Gala 40/                               Saucer for Gala box 40 </t>
  </si>
  <si>
    <t>Podstawka pod  skrzynkę  Gala 60/                               Saucer for Gala box 60</t>
  </si>
  <si>
    <t>Uchwyt do skrzynki Gala/                                             Bracket for Gala box</t>
  </si>
  <si>
    <t>Skrzynka Lotos 40 /                                                       Lotos box 40</t>
  </si>
  <si>
    <t>Skrzynka Lotos 60 /                                                       Lotos box 60</t>
  </si>
  <si>
    <t>Keli Mika 30</t>
  </si>
  <si>
    <t>Keli Mika 40</t>
  </si>
  <si>
    <t>5130</t>
  </si>
  <si>
    <t>5135</t>
  </si>
  <si>
    <t>5120</t>
  </si>
  <si>
    <t>5125</t>
  </si>
  <si>
    <t xml:space="preserve"> Mika 30</t>
  </si>
  <si>
    <t xml:space="preserve"> Mika 40</t>
  </si>
  <si>
    <t>Mika Slim 30</t>
  </si>
  <si>
    <t>Mika Slim 40</t>
  </si>
  <si>
    <t>5090</t>
  </si>
  <si>
    <t>5095</t>
  </si>
  <si>
    <t>5100</t>
  </si>
  <si>
    <t>5105</t>
  </si>
  <si>
    <t>Keli Mika Petit 14</t>
  </si>
  <si>
    <t>Keli Mika Petit 18</t>
  </si>
  <si>
    <t>5140</t>
  </si>
  <si>
    <t>5145</t>
  </si>
  <si>
    <t>5010</t>
  </si>
  <si>
    <t>5015</t>
  </si>
  <si>
    <t>5020</t>
  </si>
  <si>
    <t>5025</t>
  </si>
  <si>
    <t>5030</t>
  </si>
  <si>
    <t>5035</t>
  </si>
  <si>
    <t>5040</t>
  </si>
  <si>
    <t>5045</t>
  </si>
  <si>
    <t>Flow Elipsa 40</t>
  </si>
  <si>
    <t>Flow Elipsa 60</t>
  </si>
  <si>
    <t>5110</t>
  </si>
  <si>
    <t>5115</t>
  </si>
  <si>
    <t>4397</t>
  </si>
  <si>
    <t xml:space="preserve">Misa Satina 30/                                                                   Bowl Satina  30 </t>
  </si>
  <si>
    <t>Misa Satina 24/                                                                   Bowl Satina 24</t>
  </si>
  <si>
    <t xml:space="preserve">Misa Satina 40/                                                                Bowl Satina  40 </t>
  </si>
  <si>
    <t>Misa Satina  na nóżkach 24/                                           Bowl on legs Satina 24</t>
  </si>
  <si>
    <t>Misa Satina  na nóżkach 30/                                           Bowl on legs Satina 30</t>
  </si>
  <si>
    <t xml:space="preserve">Misa Satina na nóżkach  40/                                    Bowl on legs Satina  40 </t>
  </si>
  <si>
    <t>4398</t>
  </si>
  <si>
    <t>4395</t>
  </si>
  <si>
    <t>4396</t>
  </si>
  <si>
    <t>Pudrowy błękit/ Dusty blue</t>
  </si>
  <si>
    <t>086</t>
  </si>
  <si>
    <t>087</t>
  </si>
  <si>
    <t>4794</t>
  </si>
  <si>
    <t>Czarny</t>
  </si>
  <si>
    <t>Szaro- beżowy /Taupe</t>
  </si>
  <si>
    <t>Ciemna Zieleń/Dark green</t>
  </si>
  <si>
    <t>0673</t>
  </si>
  <si>
    <t>Planet 1</t>
  </si>
  <si>
    <t>0674</t>
  </si>
  <si>
    <t>planet 2</t>
  </si>
  <si>
    <t>Ciemna Zieleń /Dark green</t>
  </si>
  <si>
    <t>Złoty/                   Gold</t>
  </si>
  <si>
    <t>0671</t>
  </si>
  <si>
    <t>Orbita</t>
  </si>
  <si>
    <t>Mięt/ Mint</t>
  </si>
  <si>
    <t>3300</t>
  </si>
  <si>
    <t xml:space="preserve">Muna okrągła 30 2 kolory/                                         Muna round 30 2 colours </t>
  </si>
  <si>
    <t>3310</t>
  </si>
  <si>
    <t>3320</t>
  </si>
  <si>
    <t xml:space="preserve">Muna okrągła 40 2 kolory/                                         Muna round 40 2 colours </t>
  </si>
  <si>
    <t>5190</t>
  </si>
  <si>
    <t>5195</t>
  </si>
  <si>
    <t>5200</t>
  </si>
  <si>
    <t>5205</t>
  </si>
  <si>
    <t>5160</t>
  </si>
  <si>
    <t>5165</t>
  </si>
  <si>
    <t>5170</t>
  </si>
  <si>
    <t>5175</t>
  </si>
  <si>
    <t>5210</t>
  </si>
  <si>
    <t>5180</t>
  </si>
  <si>
    <t>5185</t>
  </si>
  <si>
    <t>5215</t>
  </si>
  <si>
    <t>4795</t>
  </si>
  <si>
    <t>Skrzynka Venus Mat Eco Recycled 30cm/                                                Venus box Mat Eco Recycled 30</t>
  </si>
  <si>
    <t>Skrzynka Venus Mat Eco Recycled 40cm/                                                       Venus box Mat Eco Recycled 40</t>
  </si>
  <si>
    <t>Skrzynka Venus Mat Eco Recycled 50cm /                                              Venus box Mat Eco Recycled 50</t>
  </si>
  <si>
    <t>Skrzynka Venus Mat Eco Recycled 60cm/                                              Venus box Mat Eco Recycled 60</t>
  </si>
  <si>
    <t>Skrzynka Venus Mat Eco Recycled 70cm/                                               Venus box Mat Eco Recycled 70 cm</t>
  </si>
  <si>
    <t>Skrzynka Venus Mat Eco Recycled 80 cm/                                               Venus box Mat Eco Recycled 80</t>
  </si>
  <si>
    <t>5270</t>
  </si>
  <si>
    <t>5280</t>
  </si>
  <si>
    <t>5290</t>
  </si>
  <si>
    <t>5300</t>
  </si>
  <si>
    <t>5310</t>
  </si>
  <si>
    <t>5320</t>
  </si>
  <si>
    <t>5350</t>
  </si>
  <si>
    <t>5355</t>
  </si>
  <si>
    <t>5360</t>
  </si>
  <si>
    <t>5365</t>
  </si>
  <si>
    <t>5230</t>
  </si>
  <si>
    <t>Gobi 30</t>
  </si>
  <si>
    <t>5240</t>
  </si>
  <si>
    <t>Gobi 40</t>
  </si>
  <si>
    <t>5250</t>
  </si>
  <si>
    <t>Gobi Slim 30</t>
  </si>
  <si>
    <t>5260</t>
  </si>
  <si>
    <t>Gobi Slim 40</t>
  </si>
  <si>
    <t>5330</t>
  </si>
  <si>
    <t>Satina 30</t>
  </si>
  <si>
    <t>5340</t>
  </si>
  <si>
    <t>Satina 40</t>
  </si>
  <si>
    <t>4281</t>
  </si>
  <si>
    <t>4282</t>
  </si>
  <si>
    <t>4283</t>
  </si>
  <si>
    <t>4284</t>
  </si>
  <si>
    <t>4285</t>
  </si>
  <si>
    <t>089</t>
  </si>
  <si>
    <t>088</t>
  </si>
  <si>
    <t>5046</t>
  </si>
  <si>
    <t>5047</t>
  </si>
  <si>
    <t>090</t>
  </si>
  <si>
    <t>5026</t>
  </si>
  <si>
    <t>5027</t>
  </si>
  <si>
    <t xml:space="preserve">Muna okrągła 35 2 kolory/                                         Muna round 35 2 colours </t>
  </si>
  <si>
    <t>Asortyment</t>
  </si>
  <si>
    <t>2561</t>
  </si>
  <si>
    <t>2562</t>
  </si>
  <si>
    <t>2563</t>
  </si>
  <si>
    <t>5380</t>
  </si>
  <si>
    <t>092</t>
  </si>
  <si>
    <t>Beton</t>
  </si>
  <si>
    <t>093</t>
  </si>
  <si>
    <t>Podstawka pod skrzynkę Venus Mat Eco Recycled 40/                                                          Saucer for Venus box Mat Eco Recycled 40</t>
  </si>
  <si>
    <t>Podstawka pod skrzynkę Venus Mat Eco Recycled 30/                                                                        Saucer for Venus box Mat Eco Recycled 30</t>
  </si>
  <si>
    <t>Podstawka pod skrzynkę Venus Mat Eco Recycled 50/                                                                       Saucer for Venus box Mat Eco Recycled 50</t>
  </si>
  <si>
    <t>Podstawka pod skrzynkę Venus Mat Eco Recycled 60/                                                                    Saucer for Venus box Mat Eco Recycled 60</t>
  </si>
  <si>
    <t>Podstawka pod skrzynkę Venus Mat Eco Recycled 70/                                                                   Saucer for Venus box Mat Eco Recycled 70</t>
  </si>
  <si>
    <t>Podstawka pod skrzynkę Venus Mat Eco Recycled 80/                                                                  Saucer for Venus box Mat Eco Recycled 80</t>
  </si>
  <si>
    <t>Zestaw Kranik + szybkozłączka/                                    Set of faucet + quick coupler</t>
  </si>
  <si>
    <t>Zestaw Przyłączeniowy/                                        Connection set</t>
  </si>
  <si>
    <t>Ciemny beton/ Dark concrete</t>
  </si>
  <si>
    <t>Jasny beton/ Light concrete</t>
  </si>
  <si>
    <t>Beżowy beton/ Beige concrete</t>
  </si>
  <si>
    <t>Brąz/ Brown</t>
  </si>
  <si>
    <t>Zielona herbata/ Green tea</t>
  </si>
  <si>
    <t>Glęboki niebieski/ Deep blue</t>
  </si>
  <si>
    <t>Lila róż/               Dusty rose</t>
  </si>
  <si>
    <t>Delikatny róż/ Soft pink</t>
  </si>
  <si>
    <t>Skrzynka Sahara Duo/                                                  Sahara Duo box</t>
  </si>
  <si>
    <t>Karczoch/ Artichoke</t>
  </si>
  <si>
    <t>094</t>
  </si>
  <si>
    <t xml:space="preserve">Delikatny beż/ Soft beige </t>
  </si>
  <si>
    <t>091</t>
  </si>
  <si>
    <t>Rdzawy perłowy/        Pearl rust</t>
  </si>
  <si>
    <t>Czarny/ Black</t>
  </si>
  <si>
    <t>Mika Cyli 30</t>
  </si>
  <si>
    <t>Mika Cyli 40</t>
  </si>
  <si>
    <t xml:space="preserve">Cena </t>
  </si>
  <si>
    <t>097</t>
  </si>
  <si>
    <t>100</t>
  </si>
  <si>
    <t>Zielona Herbata</t>
  </si>
  <si>
    <t>095</t>
  </si>
  <si>
    <t>098</t>
  </si>
  <si>
    <t>096</t>
  </si>
  <si>
    <t>Stalowy niebieski</t>
  </si>
  <si>
    <t>Szaro-beżowy</t>
  </si>
  <si>
    <t>Malachit</t>
  </si>
  <si>
    <t xml:space="preserve">Głęboki Czarny </t>
  </si>
  <si>
    <t>5370</t>
  </si>
  <si>
    <t>5374</t>
  </si>
  <si>
    <t>5377</t>
  </si>
  <si>
    <t>5378</t>
  </si>
  <si>
    <t>101</t>
  </si>
  <si>
    <t>5400</t>
  </si>
  <si>
    <t>5410</t>
  </si>
  <si>
    <t>5420</t>
  </si>
  <si>
    <t>5430</t>
  </si>
  <si>
    <t>Lati 30</t>
  </si>
  <si>
    <t>5720</t>
  </si>
  <si>
    <t>Lati 30 Slim</t>
  </si>
  <si>
    <t>4770</t>
  </si>
  <si>
    <t>4780</t>
  </si>
  <si>
    <t xml:space="preserve">Pudrwowy błękit </t>
  </si>
  <si>
    <t>5285</t>
  </si>
  <si>
    <t>Luca 30</t>
  </si>
  <si>
    <t>Luca 40</t>
  </si>
  <si>
    <t>Wkład Standy 1/                                                                 Insert Standy 1</t>
  </si>
  <si>
    <t>Wkład standy 2/                                                            Insert Standy 2</t>
  </si>
  <si>
    <t>This order form is to be completed with number of pcs only, per article and colour. Please remember that the column "packing" is of assistance as you can order only a multiple of a complete packing unit, for example if you would like to order art no 4531-011 which is packed by 10 pcs, you can order 10, 20, 30 pcs etc</t>
  </si>
  <si>
    <t>Kolekcja Makeup / Makeup limited collection</t>
  </si>
  <si>
    <t>Do wyczerpania stanów magazynowych/ End of line stock</t>
  </si>
  <si>
    <t>Szaro-beżowy/ Taupe</t>
  </si>
  <si>
    <t>Soft terra</t>
  </si>
  <si>
    <t>Szałwia/               Salvia</t>
  </si>
  <si>
    <t>Juta/                 Soft jute</t>
  </si>
  <si>
    <t>Mleczne kako/ Milky cocoa</t>
  </si>
  <si>
    <t>Juta/                  Soft jute</t>
  </si>
  <si>
    <t>Szałwia/                Salvia</t>
  </si>
  <si>
    <t xml:space="preserve">Malachit/ Malachite </t>
  </si>
  <si>
    <t>Platyna/ Platinum</t>
  </si>
  <si>
    <t>Ciemny Brąz/ Dark brown</t>
  </si>
  <si>
    <t>Mleczne Kakao/ Milky cocoa</t>
  </si>
  <si>
    <t>Rattana kwadrat 30/                                                  Rattana square 30</t>
  </si>
  <si>
    <t>Rattana kwadrat 35/                                                 Rattana square 35</t>
  </si>
  <si>
    <t>Rattana kwadrat 40/                                              Rattana square 40</t>
  </si>
  <si>
    <t>Rattana kwadrat Slim 30/                                        Rattana square Slim 30</t>
  </si>
  <si>
    <t>Rattana kwadrat Slim 35/                                             Rattana square Slim 35</t>
  </si>
  <si>
    <t>Rattana kwadrat Slim 40/                                         Rattana square Slim 40</t>
  </si>
  <si>
    <t>Luca Petit 12</t>
  </si>
  <si>
    <t>Luca Petit 14</t>
  </si>
  <si>
    <t>Luca Petit 16</t>
  </si>
  <si>
    <t>Luca Petit 19</t>
  </si>
  <si>
    <t>Zielona herbata/    Green tea</t>
  </si>
  <si>
    <t>Stalowy niebieski/ Steel blue</t>
  </si>
  <si>
    <t>Wanilia/ Vanilla</t>
  </si>
  <si>
    <t>Czerwony metalik/                    Red metallic - Christmas collection</t>
  </si>
  <si>
    <t>Czarny/                    Black</t>
  </si>
  <si>
    <t>Zielona Herbata/                          Green tea</t>
  </si>
  <si>
    <t>Perłowy Beż/ Pearl beige</t>
  </si>
  <si>
    <t>Marsala</t>
  </si>
  <si>
    <t>057</t>
  </si>
  <si>
    <t>Kamień/                 Stone</t>
  </si>
  <si>
    <t>063</t>
  </si>
  <si>
    <t>Bawarka/               Milk tea</t>
  </si>
  <si>
    <t>058</t>
  </si>
  <si>
    <t>Lista zamówień/ Order form</t>
  </si>
  <si>
    <t>5440</t>
  </si>
  <si>
    <t xml:space="preserve">Csfe latte   </t>
  </si>
  <si>
    <t>Cegła/             Brick</t>
  </si>
  <si>
    <t>065</t>
  </si>
  <si>
    <t>Cielisty/          Nude</t>
  </si>
  <si>
    <t>Czerwony świąteczny / Christmas red</t>
  </si>
  <si>
    <t>069</t>
  </si>
  <si>
    <t>Pudrowy róż/ Powder pink</t>
  </si>
  <si>
    <t>Osłonka do storczykóww Vanda/                    Vanda orchid cachepot</t>
  </si>
  <si>
    <t xml:space="preserve">Pudrowy błękit/ Dusty blue </t>
  </si>
  <si>
    <t>Rożowy Brąz/ Rosy brown</t>
  </si>
  <si>
    <t>Osłonka do storczyków trasnparent 13 okrągła/                                                     Orchid round tranpsaparent cachepot 13</t>
  </si>
  <si>
    <t>Krem / Cream</t>
  </si>
  <si>
    <t>Beżowy/ Cafe latte</t>
  </si>
  <si>
    <t xml:space="preserve">Fioletowy/ Violet </t>
  </si>
  <si>
    <t>Jagoda/                Blueberry sorbet</t>
  </si>
  <si>
    <t xml:space="preserve">Lila </t>
  </si>
  <si>
    <t>046</t>
  </si>
  <si>
    <t>Pastelowa limonka  /Pastel lime</t>
  </si>
  <si>
    <t>052</t>
  </si>
  <si>
    <t>Pastelowa Malina/ Pastel raspberry</t>
  </si>
  <si>
    <t>053</t>
  </si>
  <si>
    <t>Bawarka/ Milk tea</t>
  </si>
  <si>
    <t>Pomarańczowy/Orange</t>
  </si>
  <si>
    <t>Czerwony metalik/            Red metalic</t>
  </si>
  <si>
    <t>Żółty pastelowy/      pastel yellow</t>
  </si>
  <si>
    <t>018</t>
  </si>
  <si>
    <t xml:space="preserve">Zielony Pastel/ Pastel green </t>
  </si>
  <si>
    <t>021</t>
  </si>
  <si>
    <t>Róża wintage/ Vintage rose</t>
  </si>
  <si>
    <t>050</t>
  </si>
  <si>
    <t>Zielony oliwkowy/              Olive green</t>
  </si>
  <si>
    <t>Skrzynka drewnopodobna 40 z uchwytami/                                                     Elba box with brackets 40</t>
  </si>
  <si>
    <t>Skrzynka drewnopodobna 55 z uchwytami/                                                        Elba box with brackets 55</t>
  </si>
  <si>
    <t xml:space="preserve">Instrukcja wypełnienia druku: w polu wpisujemy ilość sztuk.  Nie wpisujemy "0" lub "-". W kolumnie D znajduje się informacja ile sztuk znajduję się w pełnym opakowaniu. Zamawiamy zawsze pełne opakowania. W przypadku niepełnych - system i tak zaokrągli do pełnych. Podana cena jest netto za sztukę. </t>
  </si>
  <si>
    <t>Wartość zamówienia</t>
  </si>
  <si>
    <t>5379</t>
  </si>
  <si>
    <t>Naturalne drew</t>
  </si>
  <si>
    <t>v08112024</t>
  </si>
  <si>
    <t>Luca Petit 22</t>
  </si>
  <si>
    <t xml:space="preserve">Cena netto za szt.    </t>
  </si>
  <si>
    <t>Mleczne Kakao/ Milc cocoa</t>
  </si>
  <si>
    <t>Malachit/ Malachite</t>
  </si>
  <si>
    <t>Kwietnik Standy 1/                                                   Standy 1 plant stand</t>
  </si>
  <si>
    <t>Kwietnik Standy 2/                                                   Standy 2 plant stand</t>
  </si>
  <si>
    <t>4797</t>
  </si>
  <si>
    <t>Pokrywa na zbiornik Gobi/Mika/Flow                                Lid for Rainwater tank Gobi/Mika/Flow</t>
  </si>
  <si>
    <t>4798</t>
  </si>
  <si>
    <t>4799</t>
  </si>
  <si>
    <t xml:space="preserve">Zestaw Przyłączeniowy kątowy/                                        Connection set angle </t>
  </si>
  <si>
    <t xml:space="preserve">Zestaw Przyłączeniowy prosty/                                        Connection set straight </t>
  </si>
  <si>
    <t>5080</t>
  </si>
  <si>
    <t xml:space="preserve"> Mika Elipsa 40</t>
  </si>
  <si>
    <t>5085</t>
  </si>
  <si>
    <t xml:space="preserve"> Mika Elipsa 60</t>
  </si>
  <si>
    <t>Donica balustradowa Fala 30/                                                   Wave railing pot 30</t>
  </si>
  <si>
    <t>Donica balustradowa Fala 60/                                                   Wave railing pot 60</t>
  </si>
  <si>
    <t>Wkład do elipsy/                                                                        Insert to ellipse</t>
  </si>
  <si>
    <t>3117</t>
  </si>
  <si>
    <t>Biały</t>
  </si>
  <si>
    <t>antracyt</t>
  </si>
  <si>
    <t xml:space="preserve">Żółty pastelowy </t>
  </si>
  <si>
    <t>Pistacjowy</t>
  </si>
  <si>
    <t>Melon</t>
  </si>
  <si>
    <t>Pudrowa mięta</t>
  </si>
  <si>
    <t>056</t>
  </si>
  <si>
    <t>2725</t>
  </si>
  <si>
    <t>2726</t>
  </si>
  <si>
    <t>2727</t>
  </si>
  <si>
    <t>2728</t>
  </si>
  <si>
    <t>2729</t>
  </si>
  <si>
    <t>Aruba 13</t>
  </si>
  <si>
    <t>Aruba 15</t>
  </si>
  <si>
    <t>Aruba 17</t>
  </si>
  <si>
    <t>Aruba 20</t>
  </si>
  <si>
    <t>Aruba 25</t>
  </si>
  <si>
    <t>Biały do wyczerpania</t>
  </si>
  <si>
    <t>Antracyt</t>
  </si>
  <si>
    <t>0930</t>
  </si>
  <si>
    <t>Jagodowy</t>
  </si>
  <si>
    <t>Lawendowy</t>
  </si>
  <si>
    <t>2421</t>
  </si>
  <si>
    <t>2422</t>
  </si>
  <si>
    <t>2423</t>
  </si>
  <si>
    <t>2424</t>
  </si>
  <si>
    <t>2425</t>
  </si>
  <si>
    <t>Ibiza 14</t>
  </si>
  <si>
    <t>Ibiza 16</t>
  </si>
  <si>
    <t>Ibiza 18</t>
  </si>
  <si>
    <t>Ibiza 20</t>
  </si>
  <si>
    <t>Ibiza 22</t>
  </si>
  <si>
    <t>doniczka naścienna Dona 14/                    Dona on wall 14</t>
  </si>
  <si>
    <t>Bezbarwny</t>
  </si>
  <si>
    <t>Zielony</t>
  </si>
  <si>
    <t>Fioletowy</t>
  </si>
  <si>
    <t>Herbaciany</t>
  </si>
  <si>
    <t>2441</t>
  </si>
  <si>
    <t>IBIZA TRANSPARENTNA 14</t>
  </si>
  <si>
    <t>Zielony oliwkowy</t>
  </si>
  <si>
    <t>0953</t>
  </si>
  <si>
    <t>0954</t>
  </si>
  <si>
    <t>Platyna</t>
  </si>
  <si>
    <t>4510</t>
  </si>
  <si>
    <t>Mika 15</t>
  </si>
  <si>
    <t>4530</t>
  </si>
  <si>
    <t>Mika 19</t>
  </si>
  <si>
    <t>0130</t>
  </si>
  <si>
    <t>miska 17 Ośmiokątna</t>
  </si>
  <si>
    <t xml:space="preserve">Koral 15 </t>
  </si>
  <si>
    <t xml:space="preserve">Koral 17 </t>
  </si>
  <si>
    <t>Antracyt+ cielisty  podstawka</t>
  </si>
  <si>
    <t>014+066 P</t>
  </si>
  <si>
    <t>4300</t>
  </si>
  <si>
    <t>Satina Duo 13</t>
  </si>
  <si>
    <t>Wiśniowy</t>
  </si>
  <si>
    <t>Mięta</t>
  </si>
  <si>
    <t>Pudrowy róż</t>
  </si>
  <si>
    <t>0663</t>
  </si>
  <si>
    <t>0664</t>
  </si>
  <si>
    <t>0665</t>
  </si>
  <si>
    <t>2460</t>
  </si>
  <si>
    <t>2461</t>
  </si>
  <si>
    <t xml:space="preserve">Vulcano 15 </t>
  </si>
  <si>
    <t>Vulcano 17</t>
  </si>
  <si>
    <t>Vulcano 19</t>
  </si>
  <si>
    <t>Vulcano 22</t>
  </si>
  <si>
    <t>Vulcano 25</t>
  </si>
  <si>
    <t>Blat do kwietnika Standy/                                Top for Standy</t>
  </si>
  <si>
    <t>Zbiornik na deszczówkę Gobi/                  Rainwater tank Gobi</t>
  </si>
  <si>
    <t>Zbiornik na deszczówkę Mika/                 Rainwater tank Mika</t>
  </si>
  <si>
    <t>Satina beton 13/                                         Satina Concrete 13</t>
  </si>
  <si>
    <t>Satina beton 15/                                 Satina Concrete 15</t>
  </si>
  <si>
    <t>Satina beton 17/                                            Satina Concrete 17</t>
  </si>
  <si>
    <t>Satina beton 20/                                         Satina Concrete 20</t>
  </si>
  <si>
    <t>Satina beton 25/                                     Satina Concrete 25</t>
  </si>
  <si>
    <t>Podpórka do storczyka 59 cm/                                  Orchid support 59 cm</t>
  </si>
  <si>
    <t>Podpórka do storczyka 39 cm/                                    Orchid support 39</t>
  </si>
  <si>
    <t>Dołownik  mix color/ Hole maker</t>
  </si>
  <si>
    <t>Siewnik mix color/ Seeder</t>
  </si>
  <si>
    <t>Karmnik/                                                        Bird feeder</t>
  </si>
  <si>
    <t>Karmnik na łańcuszku/                                                         Bird feeder with chain</t>
  </si>
  <si>
    <r>
      <t xml:space="preserve">kratka trawnikowa (1m2 = 10szt.)/                     Grass paver                                              </t>
    </r>
    <r>
      <rPr>
        <b/>
        <sz val="14"/>
        <color rgb="FFFF0000"/>
        <rFont val="Arial Narrow"/>
        <family val="2"/>
        <charset val="238"/>
      </rPr>
      <t>(CENA PODANA W DRUKU TO CENA 1 SZTUKI KRATKI )</t>
    </r>
  </si>
  <si>
    <t>Podstawka Kolor transparent 13/                    Saucer Kolor transparent 13</t>
  </si>
  <si>
    <t>Podstawka Kolor transparent 15/                 Saucer Kolor transparent 15</t>
  </si>
  <si>
    <t>Podstawka Kolor transparent 17/               Saucer Kolor transparent 17</t>
  </si>
  <si>
    <t>Bezbarwny/ Colourless</t>
  </si>
  <si>
    <t>Podstawka z kompozytu na kółkach okrągła/                                                     Round composite saucer on wheels</t>
  </si>
  <si>
    <t>Podstawka z kompozytu na kółkach kwadratowa/                                             Square composite saucer on wheels</t>
  </si>
  <si>
    <t xml:space="preserve">Gazon Euro Mat/                                     Urn Euro mat </t>
  </si>
  <si>
    <t>Gazon Gracja 1/                                               Urn Grace 1</t>
  </si>
  <si>
    <t>Gazon Gracja 2/                                     Urn Grace 2</t>
  </si>
  <si>
    <t>Gazon Gracja 3/                                      Urn Grace 3</t>
  </si>
  <si>
    <t>Gazon Gracja 4/                                         Urn Grace 4</t>
  </si>
  <si>
    <t>Gazon Gracja 5/                                        Urn Grace 5</t>
  </si>
  <si>
    <t>Gazon Gracja 6/                                      Urn Grace 6</t>
  </si>
  <si>
    <t>Gazon Milano 3/                                       Urn Milano 3</t>
  </si>
  <si>
    <t>Gazon Milano 4/                                   Urn Milano 4</t>
  </si>
  <si>
    <t>Gazon Milano 5/                                    Urn Milano 5</t>
  </si>
  <si>
    <t>Gazon Milano 6/                                      Urn Milano 6</t>
  </si>
  <si>
    <t>Gazon gladki I/                                     Urn Simple l</t>
  </si>
  <si>
    <t>Gazon gladki II/                                     Urn Simple ll</t>
  </si>
  <si>
    <t>Gazon gladki III/                                       Urn Simple lll</t>
  </si>
  <si>
    <t>Misa Verona 17/                                          Verona bowl 17</t>
  </si>
  <si>
    <t>Misa Verona 20/                                     Verona bowl 20</t>
  </si>
  <si>
    <t>Misa Verona 23/                                     Verona bowl 23</t>
  </si>
  <si>
    <t>Misa Verona 26/                                         Verona bowl 26</t>
  </si>
  <si>
    <t>Misa Verona 30/                                    Verona bowl 30</t>
  </si>
  <si>
    <t>Misa Verona 34/                                      Verona bowl 34</t>
  </si>
  <si>
    <t>Misa Verona 38/                                       Verona bowl 38</t>
  </si>
  <si>
    <t>Gazon Roma 3/                                         Urn Roma 3</t>
  </si>
  <si>
    <t>Gazon Roma 4/                                         Urn Roma 4</t>
  </si>
  <si>
    <t>Gazon Roma 5/                                         Urn Roma 5</t>
  </si>
  <si>
    <t>Gazon Roma 6/                                      Urn Roma 6</t>
  </si>
  <si>
    <t>Roma wisząca 1/                               Roma hanging 1</t>
  </si>
  <si>
    <t>Roma wisząca 2/                                Roma hanging 2</t>
  </si>
  <si>
    <t>Roma wisząca 3/                                 Roma hanging 3</t>
  </si>
  <si>
    <t>Roma wisząca 4/                                    Roma hanging 4</t>
  </si>
  <si>
    <t>Roma wisząca I (2+3)/                        Roma hanging (2+3)</t>
  </si>
  <si>
    <t>Roma wisząca II (3+4)/                              Roma hanging ll (3+4)</t>
  </si>
  <si>
    <t>Roma wisząca III  (2+3+4)/                            Roma hanging lll ||(2+3+4)</t>
  </si>
  <si>
    <t>Misa Gracja 1/                                              Grace 1</t>
  </si>
  <si>
    <t>Misa Gracja 2/                                            Grace 2</t>
  </si>
  <si>
    <t>Misa Gracja 3/                                      Grace 3</t>
  </si>
  <si>
    <t>Misa Gracja 4/                                    Grace 4</t>
  </si>
  <si>
    <t>Misa Gracja 5 /                                            Grace 5</t>
  </si>
  <si>
    <t>Kaskada Gracja 3/                                  Grace cascade 3</t>
  </si>
  <si>
    <t>Kaskada Gracja 2/                               Grace cascade 2</t>
  </si>
  <si>
    <t>Kaskada Gracja 1/                               Grace cascade 1</t>
  </si>
  <si>
    <t>Flakon Dama 1/                                    Vase Dama 1</t>
  </si>
  <si>
    <t>Flakon Dama 2/                                     Vase Dama 2</t>
  </si>
  <si>
    <t>Flakon Dama 3/                                      Vase Dama 3</t>
  </si>
  <si>
    <t>Flakon Dama 4/                                      Vase Dama 4</t>
  </si>
  <si>
    <t>Flakon wbijany Dama 1/                       Sticked vase Dama 1</t>
  </si>
  <si>
    <t>Flakon wbijany Dama 2/                            Sticked vase Dana 2</t>
  </si>
  <si>
    <t>4746</t>
  </si>
  <si>
    <t>T12</t>
  </si>
  <si>
    <t>T13</t>
  </si>
  <si>
    <t>Lazur/           Azure blue</t>
  </si>
  <si>
    <t>T085</t>
  </si>
  <si>
    <t>Zielona herbata/  Green tea</t>
  </si>
  <si>
    <t xml:space="preserve"> Mika 25</t>
  </si>
  <si>
    <t xml:space="preserve"> Mika 50</t>
  </si>
  <si>
    <t>5098</t>
  </si>
  <si>
    <t>Migdał/ Almond</t>
  </si>
  <si>
    <t>109</t>
  </si>
  <si>
    <t>5770</t>
  </si>
  <si>
    <t>Caro 25</t>
  </si>
  <si>
    <t>5</t>
  </si>
  <si>
    <t>5780</t>
  </si>
  <si>
    <t>Caro 30</t>
  </si>
  <si>
    <t>5790</t>
  </si>
  <si>
    <t>Caro 40</t>
  </si>
  <si>
    <t>3</t>
  </si>
  <si>
    <t>5810</t>
  </si>
  <si>
    <t>Caro 50</t>
  </si>
  <si>
    <t>1</t>
  </si>
  <si>
    <t>5820</t>
  </si>
  <si>
    <t>Caro Slim 30</t>
  </si>
  <si>
    <t>5830</t>
  </si>
  <si>
    <t>Caro Slim 40</t>
  </si>
  <si>
    <t>5840</t>
  </si>
  <si>
    <t>Linea 30</t>
  </si>
  <si>
    <t>5850</t>
  </si>
  <si>
    <t>Linea Slim 30</t>
  </si>
  <si>
    <t>2804</t>
  </si>
  <si>
    <t>2805</t>
  </si>
  <si>
    <t xml:space="preserve">105 </t>
  </si>
  <si>
    <t>5730</t>
  </si>
  <si>
    <t>Caro Petit 13</t>
  </si>
  <si>
    <t>5740</t>
  </si>
  <si>
    <t>Caro Petit 15</t>
  </si>
  <si>
    <t>5750</t>
  </si>
  <si>
    <t>Caro Petit 18</t>
  </si>
  <si>
    <t>5760</t>
  </si>
  <si>
    <t>Caro Petit 21</t>
  </si>
  <si>
    <t>5900</t>
  </si>
  <si>
    <t>Mati 11</t>
  </si>
  <si>
    <t>5910</t>
  </si>
  <si>
    <t>Mati 15</t>
  </si>
  <si>
    <t>5920</t>
  </si>
  <si>
    <t>Mati 19</t>
  </si>
  <si>
    <t>4399</t>
  </si>
  <si>
    <r>
      <t xml:space="preserve">Kula nawadniająca Mika </t>
    </r>
    <r>
      <rPr>
        <b/>
        <sz val="14"/>
        <color rgb="FFFF0000"/>
        <rFont val="Arial Narrow"/>
        <family val="2"/>
        <charset val="238"/>
      </rPr>
      <t>2-pack</t>
    </r>
    <r>
      <rPr>
        <b/>
        <sz val="14"/>
        <rFont val="Arial Narrow"/>
        <family val="2"/>
        <charset val="238"/>
      </rPr>
      <t xml:space="preserve">/                                                   Watering ball Mika </t>
    </r>
    <r>
      <rPr>
        <b/>
        <sz val="14"/>
        <color rgb="FFFF0000"/>
        <rFont val="Arial Narrow"/>
        <family val="2"/>
        <charset val="238"/>
      </rPr>
      <t>2-pack</t>
    </r>
  </si>
  <si>
    <t>Lodowy szary/ Cool grey</t>
  </si>
  <si>
    <t>0659</t>
  </si>
  <si>
    <t>110</t>
  </si>
  <si>
    <t>2487</t>
  </si>
  <si>
    <t xml:space="preserve">Dystans do donicy balustradowej </t>
  </si>
  <si>
    <t>102</t>
  </si>
  <si>
    <t>Cynamon</t>
  </si>
  <si>
    <t>107</t>
  </si>
  <si>
    <t xml:space="preserve">Kasztan </t>
  </si>
  <si>
    <t>Wkład 0/                                                                   Insert 0 for size 25</t>
  </si>
  <si>
    <t>Wkład 4/                                                                      Insert 4 for size 50</t>
  </si>
  <si>
    <t>Wkład 3/                                                                   Insert 3 for size 40</t>
  </si>
  <si>
    <t xml:space="preserve">Migda/                 Almond </t>
  </si>
  <si>
    <t>Biały+granat wkład/ White + dark blue insert</t>
  </si>
  <si>
    <t>011+072 W</t>
  </si>
  <si>
    <t xml:space="preserve">Fioletowy </t>
  </si>
  <si>
    <t>0952</t>
  </si>
  <si>
    <t>Koral 13</t>
  </si>
  <si>
    <t xml:space="preserve">Koral 19 </t>
  </si>
  <si>
    <t>0955</t>
  </si>
  <si>
    <t>Turkus/ Turquoise</t>
  </si>
  <si>
    <t>049</t>
  </si>
  <si>
    <t>2470</t>
  </si>
  <si>
    <t>vulcano transparentna 13</t>
  </si>
  <si>
    <t>2440</t>
  </si>
  <si>
    <t>IBIZA TRANSPARENTNA 12</t>
  </si>
  <si>
    <t>2443</t>
  </si>
  <si>
    <t>IBIZA TRANSPARENTNA 18</t>
  </si>
  <si>
    <t>Żółty/                   Yellow</t>
  </si>
  <si>
    <t>T01</t>
  </si>
  <si>
    <t>IBIZA TRANSPARENTNA 22</t>
  </si>
  <si>
    <t>IBIZA TRANSPARENTNA 25</t>
  </si>
  <si>
    <t>2445</t>
  </si>
  <si>
    <t>2446</t>
  </si>
  <si>
    <t>0320</t>
  </si>
  <si>
    <t>Glakon Polo 1/                                                        Polo vase 1</t>
  </si>
  <si>
    <t>0321</t>
  </si>
  <si>
    <t>Glakon Polo 2/                                                        Polo vase 2</t>
  </si>
  <si>
    <t>Afro 25</t>
  </si>
  <si>
    <t>Afro 31</t>
  </si>
  <si>
    <t>Afro 35</t>
  </si>
  <si>
    <t>0719</t>
  </si>
  <si>
    <t>0721</t>
  </si>
  <si>
    <t>0722</t>
  </si>
  <si>
    <t>3510</t>
  </si>
  <si>
    <t>Sahara kwadrat 13 (bez podstawki)</t>
  </si>
  <si>
    <t>3500</t>
  </si>
  <si>
    <t>Sahara kwadrat 11 (bez podstawki)</t>
  </si>
  <si>
    <t>Sahara kwadrat 17 (bez podstawki)</t>
  </si>
  <si>
    <t>3530</t>
  </si>
  <si>
    <t>3540</t>
  </si>
  <si>
    <t>Sahara kwadrat 19 (bez podstawki)</t>
  </si>
  <si>
    <t>3550</t>
  </si>
  <si>
    <t>Sahara kwadrat 23 (bez podstawki)</t>
  </si>
  <si>
    <t xml:space="preserve">Satina Recykled 13 </t>
  </si>
  <si>
    <t>Satina Recykled 15</t>
  </si>
  <si>
    <t>Satina Recykled 17</t>
  </si>
  <si>
    <t>Satina Recykled 20</t>
  </si>
  <si>
    <t>Satina Recykled 25</t>
  </si>
  <si>
    <t>Skrzynka Mika z podstawką Recycled  27/                                                                  Mika box Recycled 27 with saucer</t>
  </si>
  <si>
    <t>Podpora do roślin Recycled kwadraty /                                                        Plant support square Recycled</t>
  </si>
  <si>
    <t>Podpora do roślin Recycled okręgi /                                                        Plant support Recycled circles</t>
  </si>
  <si>
    <t>Mika Petit z podstawką Recycled 13/                                                       Mika Petit with saucer Recycled  13</t>
  </si>
  <si>
    <t>Mika Petit z podstawką Recycled 15/                                                       Mika Petit with saucer Recycled  15</t>
  </si>
  <si>
    <t>Mika Petit z podstawką Recycled  17/                                                       Mika Petit with saucer Recycled  17</t>
  </si>
  <si>
    <t>Mika Petit z podstawką Recycled 19/                                                       Mika Petit with saucer Recycled  19</t>
  </si>
  <si>
    <t>Mika Petit z podstawką Recycled  23/                                                    Mika Petit with saucer Recycled  23</t>
  </si>
  <si>
    <t>Mika Petit z podstawką Recycled  27/                                               Mika Petit with saucer Recycled  27</t>
  </si>
  <si>
    <t>Flow petit Recycled  z podstawką 13/        Flow petit Recycled with saucer 13</t>
  </si>
  <si>
    <t>Flow petit Recycled z podstawką 15/           Flow petit Recycled with saucer 15</t>
  </si>
  <si>
    <t>Flow petit Recycled z podstawką 17/            Flow peit Recycled with saucer 17</t>
  </si>
  <si>
    <t>Flow petit Recycled z podstawką 19/            Flow petit Recycled with saucer 19</t>
  </si>
  <si>
    <t>Flow petit Recycled z podstawką 23/            Flow petit Recycled with saucer 23</t>
  </si>
  <si>
    <t>Flow petit Recycled z podstawką 27/         Flow petit Recycled with saucer 27</t>
  </si>
  <si>
    <t>Mika Cyli Petit Recycled 12</t>
  </si>
  <si>
    <t>Mika Cyli Petit Recycled 14</t>
  </si>
  <si>
    <t>Mika Cyli Petit Recycled 18</t>
  </si>
  <si>
    <t>Mika Cyli Petit Recycled 22</t>
  </si>
  <si>
    <t>Mika Cyli Petit Recycled 26</t>
  </si>
  <si>
    <t>Turo Recycled 11</t>
  </si>
  <si>
    <t>Turo Recycled 13</t>
  </si>
  <si>
    <t>Turo Recycled 15</t>
  </si>
  <si>
    <t>Turo Recycled 17</t>
  </si>
  <si>
    <t>Turo Recycled 19</t>
  </si>
  <si>
    <t>Turo Recycled 24</t>
  </si>
  <si>
    <t>Turo Recycled 30</t>
  </si>
  <si>
    <t>Turo Recycled 35</t>
  </si>
  <si>
    <t>Turo Recycled 40</t>
  </si>
  <si>
    <t>Misa Satina Wood 24/                                                  Bowl Satina Wood 24</t>
  </si>
  <si>
    <t xml:space="preserve">Misa Satina Wood 30/                                                  Bowl Satina Wood 30 </t>
  </si>
  <si>
    <t>Misa Satina Wood 40/                                                      Bowl Satina Wood 40</t>
  </si>
  <si>
    <t>Misa Satina Wood 24 na nóżkach/                                  Bowl on legs Satina Wood 24</t>
  </si>
  <si>
    <t>Misa Satina Wood 30 na nóżkach/                                  Bowl on legs Satina Wood 30</t>
  </si>
  <si>
    <t>Misa Satina Wood 40 na nóżkach/                             Bowl on legs Satina Wood 40</t>
  </si>
  <si>
    <t>Satina Wood 13</t>
  </si>
  <si>
    <t>Satina Wood 15</t>
  </si>
  <si>
    <t>Satina Wood 17</t>
  </si>
  <si>
    <t>Satina Wood 20</t>
  </si>
  <si>
    <t>Satina Wood  25</t>
  </si>
  <si>
    <t xml:space="preserve">Skrzynka Satina Wood 27/                                            Satrian Wood 27 box </t>
  </si>
  <si>
    <t>Mika Petit Wood 13</t>
  </si>
  <si>
    <t>Mika Petit Wood  15</t>
  </si>
  <si>
    <t>Mika Petit Wood  17</t>
  </si>
  <si>
    <t>Mika Petit Wood  19</t>
  </si>
  <si>
    <t>Mika Petit Wood  23</t>
  </si>
  <si>
    <t>Mika Petit Wood  27</t>
  </si>
  <si>
    <t xml:space="preserve">Skrzynka Mika Wood 27/                                            Mika Wood 27 box </t>
  </si>
  <si>
    <t>Mika Cyli Petit 14 Wood</t>
  </si>
  <si>
    <t>Mika Cyli Petit 18 Wood</t>
  </si>
  <si>
    <t>Mika Cyli Petit 22 Wood</t>
  </si>
  <si>
    <t>Mika Cyli Petit 26 Wood</t>
  </si>
  <si>
    <t>Keli Mika Petit Wood 14</t>
  </si>
  <si>
    <t>Keli Mika Petit Wood 18</t>
  </si>
  <si>
    <t>Flow petit Wood 13</t>
  </si>
  <si>
    <t>Flow petit Wood 15</t>
  </si>
  <si>
    <t>Flow petit Wood 17</t>
  </si>
  <si>
    <t>Flow petit Wood 19</t>
  </si>
  <si>
    <t>Flow petit Wood 23</t>
  </si>
  <si>
    <t>Flow petit Wood 27</t>
  </si>
  <si>
    <t>Mika 13</t>
  </si>
  <si>
    <t>4500</t>
  </si>
  <si>
    <t xml:space="preserve">Cappuccino </t>
  </si>
  <si>
    <t>Lodowy szary/ Cool gry</t>
  </si>
  <si>
    <t xml:space="preserve">Nóżki do Misy Satina/                                             Legs for Satin bowl </t>
  </si>
  <si>
    <t>Konewka Mati 2l/                                                  Mati watering can 2l</t>
  </si>
  <si>
    <t>Skrzynka Lotos petit 30 /                                                  Lotos petit box 30</t>
  </si>
  <si>
    <t>Skrzynka Lotos petit 40 /                                                 Lotos petit box 40</t>
  </si>
  <si>
    <t>2026_1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</si>
</sst>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d/mm/yyyy"/>
    <numFmt numFmtId="166" formatCode="0;[Red]0"/>
    <numFmt numFmtId="167" formatCode="#,##0.00\ &quot;zł&quot;"/>
    <numFmt numFmtId="168" formatCode="_-* #,##0\ _z_ł_-;\-* #,##0\ _z_ł_-;_-* &quot;-&quot;??\ _z_ł_-;_-@_-"/>
    <numFmt numFmtId="169" formatCode="#,##0.00_ ;\-#,##0.00\ "/>
    <numFmt numFmtId="170" formatCode="#,##0_ ;\-#,##0\ "/>
    <numFmt numFmtId="171" formatCode="[$-415]General"/>
    <numFmt numFmtId="172" formatCode="[$-415]0"/>
    <numFmt numFmtId="173" formatCode="#,##0.00\ _z_ł"/>
    <numFmt numFmtId="174" formatCode="_-* #,##0\ _z_ł_-;\-* #,##0\ _z_ł_-;_-* \-??\ _z_ł_-;_-@_-"/>
    <numFmt numFmtId="175" formatCode="_-* #,##0.00\ _z_ł_-;\-* #,##0.00\ _z_ł_-;_-* \-??\ _z_ł_-;_-@_-"/>
    <numFmt numFmtId="176" formatCode="#,##0.00&quot; zł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5"/>
      <name val="Arial Narrow"/>
      <family val="2"/>
      <charset val="238"/>
    </font>
    <font>
      <sz val="12"/>
      <name val="Arial Narrow"/>
      <family val="2"/>
      <charset val="238"/>
    </font>
    <font>
      <u/>
      <sz val="30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b/>
      <sz val="28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b/>
      <sz val="12"/>
      <name val="Trebuchet MS"/>
      <family val="2"/>
      <charset val="238"/>
    </font>
    <font>
      <b/>
      <sz val="14"/>
      <name val="Arial Narrow"/>
      <family val="2"/>
      <charset val="238"/>
    </font>
    <font>
      <sz val="12"/>
      <name val="Trebuchet MS"/>
      <family val="2"/>
      <charset val="238"/>
    </font>
    <font>
      <b/>
      <sz val="18"/>
      <color theme="0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9" tint="0.59999389629810485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20"/>
      <name val="Arial Narrow"/>
      <family val="2"/>
      <charset val="238"/>
    </font>
    <font>
      <b/>
      <sz val="20"/>
      <name val="Tahoma"/>
      <family val="2"/>
      <charset val="238"/>
    </font>
    <font>
      <b/>
      <sz val="20"/>
      <name val="Arial"/>
      <family val="2"/>
      <charset val="238"/>
    </font>
    <font>
      <sz val="10"/>
      <color theme="9" tint="0.59999389629810485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 Narrow"/>
      <family val="2"/>
      <charset val="238"/>
    </font>
    <font>
      <sz val="20"/>
      <name val="Arial Narrow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4"/>
      <name val="Arial"/>
      <family val="2"/>
      <charset val="238"/>
    </font>
    <font>
      <b/>
      <sz val="13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6"/>
      <color rgb="FF000000"/>
      <name val="Arial Narrow"/>
      <family val="2"/>
      <charset val="238"/>
    </font>
  </fonts>
  <fills count="8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2B2B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42"/>
      </patternFill>
    </fill>
    <fill>
      <patternFill patternType="solid">
        <fgColor theme="0"/>
        <bgColor indexed="4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5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79998168889431442"/>
        <bgColor indexed="4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745F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42"/>
      </patternFill>
    </fill>
    <fill>
      <patternFill patternType="solid">
        <fgColor rgb="FF92D050"/>
        <bgColor indexed="44"/>
      </patternFill>
    </fill>
    <fill>
      <patternFill patternType="solid">
        <fgColor theme="6" tint="0.79998168889431442"/>
        <bgColor indexed="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B2CC7E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C4BD97"/>
      </patternFill>
    </fill>
    <fill>
      <patternFill patternType="solid">
        <fgColor rgb="FFD9D9D9"/>
        <bgColor rgb="FFD7E4BD"/>
      </patternFill>
    </fill>
    <fill>
      <patternFill patternType="solid">
        <fgColor rgb="FFEBF1DE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D8D8D8"/>
        <bgColor indexed="4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BFBFBF"/>
        <bgColor indexed="26"/>
      </patternFill>
    </fill>
    <fill>
      <patternFill patternType="solid">
        <fgColor rgb="FFEAF1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4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46C4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64A54"/>
        <bgColor indexed="64"/>
      </patternFill>
    </fill>
    <fill>
      <patternFill patternType="solid">
        <fgColor rgb="FFB7A4A1"/>
        <bgColor indexed="64"/>
      </patternFill>
    </fill>
    <fill>
      <patternFill patternType="solid">
        <fgColor rgb="FFE8E37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8165"/>
        <bgColor indexed="64"/>
      </patternFill>
    </fill>
    <fill>
      <patternFill patternType="solid">
        <fgColor rgb="FFCFC0B1"/>
        <bgColor indexed="64"/>
      </patternFill>
    </fill>
    <fill>
      <patternFill patternType="solid">
        <fgColor theme="5" tint="0.39997558519241921"/>
        <bgColor indexed="44"/>
      </patternFill>
    </fill>
    <fill>
      <patternFill patternType="solid">
        <fgColor rgb="FF5B4C60"/>
        <bgColor indexed="44"/>
      </patternFill>
    </fill>
    <fill>
      <patternFill patternType="solid">
        <fgColor theme="9" tint="-0.499984740745262"/>
        <bgColor indexed="44"/>
      </patternFill>
    </fill>
    <fill>
      <patternFill patternType="solid">
        <fgColor theme="6" tint="0.59999389629810485"/>
        <bgColor indexed="44"/>
      </patternFill>
    </fill>
    <fill>
      <patternFill patternType="solid">
        <fgColor rgb="FF046041"/>
        <bgColor indexed="44"/>
      </patternFill>
    </fill>
    <fill>
      <patternFill patternType="solid">
        <fgColor theme="6" tint="0.39997558519241921"/>
        <bgColor indexed="44"/>
      </patternFill>
    </fill>
    <fill>
      <patternFill patternType="solid">
        <fgColor rgb="FFB2B2B2"/>
        <bgColor indexed="64"/>
      </patternFill>
    </fill>
    <fill>
      <patternFill patternType="solid">
        <fgColor rgb="FFF6F5CA"/>
        <bgColor indexed="64"/>
      </patternFill>
    </fill>
    <fill>
      <patternFill patternType="solid">
        <fgColor rgb="FFAED7FC"/>
        <bgColor indexed="64"/>
      </patternFill>
    </fill>
    <fill>
      <patternFill patternType="solid">
        <fgColor rgb="FF6CDF6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rgb="FFC4BD97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71" fontId="19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</cellStyleXfs>
  <cellXfs count="768">
    <xf numFmtId="0" fontId="0" fillId="0" borderId="0" xfId="0"/>
    <xf numFmtId="0" fontId="3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6" fontId="5" fillId="6" borderId="2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65" fontId="5" fillId="11" borderId="2" xfId="0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168" fontId="5" fillId="0" borderId="2" xfId="1" applyNumberFormat="1" applyFont="1" applyFill="1" applyBorder="1" applyAlignment="1" applyProtection="1">
      <alignment horizontal="left" vertical="center"/>
      <protection locked="0"/>
    </xf>
    <xf numFmtId="0" fontId="5" fillId="13" borderId="5" xfId="0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165" fontId="15" fillId="8" borderId="2" xfId="0" applyNumberFormat="1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17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19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5" fillId="23" borderId="2" xfId="0" applyFont="1" applyFill="1" applyBorder="1" applyAlignment="1">
      <alignment horizontal="center" vertical="center" wrapText="1"/>
    </xf>
    <xf numFmtId="165" fontId="5" fillId="24" borderId="2" xfId="0" applyNumberFormat="1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" fontId="5" fillId="27" borderId="2" xfId="0" applyNumberFormat="1" applyFont="1" applyFill="1" applyBorder="1" applyAlignment="1">
      <alignment horizontal="center" vertical="center" wrapText="1"/>
    </xf>
    <xf numFmtId="49" fontId="5" fillId="27" borderId="2" xfId="0" applyNumberFormat="1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 wrapText="1"/>
    </xf>
    <xf numFmtId="49" fontId="5" fillId="27" borderId="5" xfId="0" applyNumberFormat="1" applyFont="1" applyFill="1" applyBorder="1" applyAlignment="1">
      <alignment horizontal="center" vertical="center"/>
    </xf>
    <xf numFmtId="49" fontId="5" fillId="27" borderId="2" xfId="0" applyNumberFormat="1" applyFont="1" applyFill="1" applyBorder="1" applyAlignment="1">
      <alignment horizontal="center" vertical="center" wrapText="1"/>
    </xf>
    <xf numFmtId="49" fontId="5" fillId="27" borderId="0" xfId="0" applyNumberFormat="1" applyFont="1" applyFill="1" applyAlignment="1">
      <alignment horizontal="center" vertical="center"/>
    </xf>
    <xf numFmtId="49" fontId="3" fillId="27" borderId="0" xfId="0" applyNumberFormat="1" applyFont="1" applyFill="1" applyAlignment="1">
      <alignment horizontal="center"/>
    </xf>
    <xf numFmtId="0" fontId="5" fillId="27" borderId="3" xfId="0" applyFont="1" applyFill="1" applyBorder="1" applyAlignment="1">
      <alignment horizontal="center" vertical="center" wrapText="1"/>
    </xf>
    <xf numFmtId="4" fontId="5" fillId="27" borderId="7" xfId="0" applyNumberFormat="1" applyFont="1" applyFill="1" applyBorder="1" applyAlignment="1">
      <alignment horizontal="center" vertical="center" wrapText="1"/>
    </xf>
    <xf numFmtId="166" fontId="5" fillId="27" borderId="3" xfId="0" applyNumberFormat="1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4" fontId="5" fillId="27" borderId="5" xfId="0" applyNumberFormat="1" applyFont="1" applyFill="1" applyBorder="1" applyAlignment="1">
      <alignment horizontal="center" vertical="center" wrapText="1"/>
    </xf>
    <xf numFmtId="4" fontId="5" fillId="25" borderId="2" xfId="0" applyNumberFormat="1" applyFont="1" applyFill="1" applyBorder="1" applyAlignment="1">
      <alignment horizontal="center" vertical="center" wrapText="1"/>
    </xf>
    <xf numFmtId="49" fontId="5" fillId="27" borderId="8" xfId="0" applyNumberFormat="1" applyFont="1" applyFill="1" applyBorder="1" applyAlignment="1">
      <alignment horizontal="center" vertical="center"/>
    </xf>
    <xf numFmtId="49" fontId="5" fillId="27" borderId="3" xfId="0" applyNumberFormat="1" applyFont="1" applyFill="1" applyBorder="1" applyAlignment="1">
      <alignment horizontal="center" vertical="center"/>
    </xf>
    <xf numFmtId="49" fontId="5" fillId="25" borderId="2" xfId="0" applyNumberFormat="1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 wrapText="1"/>
    </xf>
    <xf numFmtId="0" fontId="5" fillId="30" borderId="0" xfId="0" applyFont="1" applyFill="1" applyAlignment="1">
      <alignment horizontal="center" vertical="center"/>
    </xf>
    <xf numFmtId="49" fontId="5" fillId="27" borderId="12" xfId="0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5" fillId="32" borderId="0" xfId="0" applyFont="1" applyFill="1" applyAlignment="1">
      <alignment horizontal="center" vertical="center"/>
    </xf>
    <xf numFmtId="4" fontId="5" fillId="30" borderId="0" xfId="0" applyNumberFormat="1" applyFont="1" applyFill="1" applyAlignment="1">
      <alignment horizontal="center" vertical="center" wrapText="1"/>
    </xf>
    <xf numFmtId="49" fontId="5" fillId="30" borderId="0" xfId="0" applyNumberFormat="1" applyFont="1" applyFill="1" applyAlignment="1">
      <alignment horizontal="center" vertical="center"/>
    </xf>
    <xf numFmtId="4" fontId="5" fillId="10" borderId="0" xfId="0" applyNumberFormat="1" applyFont="1" applyFill="1" applyAlignment="1">
      <alignment horizontal="center" vertical="center" wrapText="1"/>
    </xf>
    <xf numFmtId="0" fontId="5" fillId="30" borderId="22" xfId="0" applyFont="1" applyFill="1" applyBorder="1" applyAlignment="1">
      <alignment horizontal="center" vertical="center"/>
    </xf>
    <xf numFmtId="4" fontId="5" fillId="10" borderId="0" xfId="0" applyNumberFormat="1" applyFont="1" applyFill="1"/>
    <xf numFmtId="49" fontId="5" fillId="10" borderId="0" xfId="0" applyNumberFormat="1" applyFont="1" applyFill="1" applyAlignment="1">
      <alignment horizontal="center"/>
    </xf>
    <xf numFmtId="0" fontId="5" fillId="10" borderId="0" xfId="0" applyFont="1" applyFill="1" applyAlignment="1">
      <alignment horizontal="center" vertical="center" wrapText="1"/>
    </xf>
    <xf numFmtId="49" fontId="5" fillId="10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/>
    </xf>
    <xf numFmtId="49" fontId="5" fillId="30" borderId="0" xfId="0" applyNumberFormat="1" applyFont="1" applyFill="1" applyAlignment="1">
      <alignment horizontal="center"/>
    </xf>
    <xf numFmtId="0" fontId="5" fillId="3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0" fontId="10" fillId="30" borderId="0" xfId="0" applyFont="1" applyFill="1" applyAlignment="1">
      <alignment horizontal="center" vertical="center" wrapText="1"/>
    </xf>
    <xf numFmtId="0" fontId="5" fillId="33" borderId="0" xfId="0" applyFont="1" applyFill="1" applyAlignment="1">
      <alignment horizontal="center" vertical="center" wrapText="1"/>
    </xf>
    <xf numFmtId="49" fontId="5" fillId="10" borderId="0" xfId="0" applyNumberFormat="1" applyFont="1" applyFill="1" applyAlignment="1">
      <alignment horizontal="center" vertical="center" wrapText="1"/>
    </xf>
    <xf numFmtId="0" fontId="5" fillId="10" borderId="0" xfId="0" applyFont="1" applyFill="1"/>
    <xf numFmtId="0" fontId="3" fillId="10" borderId="0" xfId="0" applyFont="1" applyFill="1"/>
    <xf numFmtId="4" fontId="5" fillId="10" borderId="0" xfId="0" applyNumberFormat="1" applyFont="1" applyFill="1" applyAlignment="1">
      <alignment horizontal="center" vertical="center" shrinkToFit="1"/>
    </xf>
    <xf numFmtId="0" fontId="5" fillId="33" borderId="0" xfId="0" applyFont="1" applyFill="1" applyAlignment="1">
      <alignment horizontal="center" vertical="center"/>
    </xf>
    <xf numFmtId="49" fontId="5" fillId="30" borderId="0" xfId="0" applyNumberFormat="1" applyFont="1" applyFill="1" applyAlignment="1">
      <alignment horizontal="center" vertical="center" wrapText="1"/>
    </xf>
    <xf numFmtId="0" fontId="5" fillId="28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5" borderId="2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5" fillId="27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top"/>
    </xf>
    <xf numFmtId="0" fontId="3" fillId="20" borderId="0" xfId="0" applyFont="1" applyFill="1"/>
    <xf numFmtId="0" fontId="9" fillId="5" borderId="2" xfId="0" applyFont="1" applyFill="1" applyBorder="1" applyAlignment="1">
      <alignment horizontal="center" vertical="center"/>
    </xf>
    <xf numFmtId="0" fontId="3" fillId="5" borderId="8" xfId="0" applyFont="1" applyFill="1" applyBorder="1"/>
    <xf numFmtId="0" fontId="3" fillId="5" borderId="7" xfId="0" applyFont="1" applyFill="1" applyBorder="1"/>
    <xf numFmtId="0" fontId="3" fillId="5" borderId="9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0" fontId="3" fillId="5" borderId="3" xfId="0" applyFont="1" applyFill="1" applyBorder="1"/>
    <xf numFmtId="0" fontId="5" fillId="27" borderId="0" xfId="0" applyFont="1" applyFill="1" applyAlignment="1">
      <alignment horizontal="center" vertical="center"/>
    </xf>
    <xf numFmtId="0" fontId="5" fillId="27" borderId="20" xfId="0" applyFont="1" applyFill="1" applyBorder="1" applyAlignment="1">
      <alignment horizontal="center" vertical="center" wrapText="1"/>
    </xf>
    <xf numFmtId="166" fontId="5" fillId="27" borderId="2" xfId="0" applyNumberFormat="1" applyFont="1" applyFill="1" applyBorder="1" applyAlignment="1">
      <alignment horizontal="center" vertical="center"/>
    </xf>
    <xf numFmtId="0" fontId="5" fillId="27" borderId="13" xfId="0" applyFont="1" applyFill="1" applyBorder="1" applyAlignment="1">
      <alignment horizontal="center" vertical="center" wrapText="1"/>
    </xf>
    <xf numFmtId="0" fontId="10" fillId="28" borderId="2" xfId="0" applyFont="1" applyFill="1" applyBorder="1" applyAlignment="1">
      <alignment horizontal="center" vertical="center" wrapText="1"/>
    </xf>
    <xf numFmtId="0" fontId="5" fillId="28" borderId="5" xfId="0" applyFont="1" applyFill="1" applyBorder="1" applyAlignment="1">
      <alignment horizontal="center" vertical="center" wrapText="1"/>
    </xf>
    <xf numFmtId="1" fontId="5" fillId="28" borderId="2" xfId="0" applyNumberFormat="1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0" fontId="5" fillId="38" borderId="2" xfId="0" applyFont="1" applyFill="1" applyBorder="1" applyAlignment="1">
      <alignment horizontal="center" vertical="center" wrapText="1"/>
    </xf>
    <xf numFmtId="0" fontId="5" fillId="30" borderId="2" xfId="0" applyFont="1" applyFill="1" applyBorder="1" applyAlignment="1">
      <alignment horizontal="center" vertical="center"/>
    </xf>
    <xf numFmtId="0" fontId="14" fillId="0" borderId="0" xfId="0" applyFont="1"/>
    <xf numFmtId="0" fontId="5" fillId="27" borderId="8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5" borderId="18" xfId="0" applyFont="1" applyFill="1" applyBorder="1"/>
    <xf numFmtId="0" fontId="3" fillId="5" borderId="19" xfId="0" applyFont="1" applyFill="1" applyBorder="1"/>
    <xf numFmtId="0" fontId="8" fillId="5" borderId="3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165" fontId="5" fillId="39" borderId="2" xfId="0" applyNumberFormat="1" applyFont="1" applyFill="1" applyBorder="1" applyAlignment="1">
      <alignment horizontal="left" vertical="center"/>
    </xf>
    <xf numFmtId="165" fontId="5" fillId="10" borderId="2" xfId="0" applyNumberFormat="1" applyFont="1" applyFill="1" applyBorder="1" applyAlignment="1">
      <alignment horizontal="left" vertical="center"/>
    </xf>
    <xf numFmtId="0" fontId="5" fillId="27" borderId="22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49" fontId="5" fillId="0" borderId="0" xfId="0" applyNumberFormat="1" applyFont="1"/>
    <xf numFmtId="0" fontId="12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40" borderId="2" xfId="0" applyFont="1" applyFill="1" applyBorder="1" applyAlignment="1">
      <alignment horizontal="center" vertical="center" wrapText="1"/>
    </xf>
    <xf numFmtId="0" fontId="5" fillId="41" borderId="2" xfId="0" applyFont="1" applyFill="1" applyBorder="1" applyAlignment="1">
      <alignment horizontal="center" vertical="center" wrapText="1"/>
    </xf>
    <xf numFmtId="0" fontId="5" fillId="42" borderId="2" xfId="0" applyFont="1" applyFill="1" applyBorder="1" applyAlignment="1">
      <alignment horizontal="center" vertical="center" wrapText="1"/>
    </xf>
    <xf numFmtId="49" fontId="5" fillId="27" borderId="7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168" fontId="5" fillId="35" borderId="2" xfId="1" applyNumberFormat="1" applyFont="1" applyFill="1" applyBorder="1" applyAlignment="1" applyProtection="1">
      <alignment horizontal="left" vertical="center"/>
    </xf>
    <xf numFmtId="169" fontId="16" fillId="5" borderId="0" xfId="1" applyNumberFormat="1" applyFont="1" applyFill="1" applyBorder="1" applyAlignment="1" applyProtection="1">
      <alignment horizontal="right" vertical="center" indent="1"/>
    </xf>
    <xf numFmtId="169" fontId="14" fillId="5" borderId="0" xfId="1" applyNumberFormat="1" applyFont="1" applyFill="1" applyBorder="1" applyAlignment="1" applyProtection="1"/>
    <xf numFmtId="169" fontId="16" fillId="5" borderId="0" xfId="1" applyNumberFormat="1" applyFont="1" applyFill="1" applyBorder="1" applyAlignment="1" applyProtection="1"/>
    <xf numFmtId="169" fontId="16" fillId="5" borderId="0" xfId="1" applyNumberFormat="1" applyFont="1" applyFill="1" applyBorder="1" applyAlignment="1" applyProtection="1">
      <alignment horizontal="center"/>
    </xf>
    <xf numFmtId="168" fontId="3" fillId="0" borderId="0" xfId="0" applyNumberFormat="1" applyFont="1"/>
    <xf numFmtId="169" fontId="3" fillId="0" borderId="0" xfId="0" applyNumberFormat="1" applyFont="1"/>
    <xf numFmtId="4" fontId="17" fillId="27" borderId="2" xfId="0" applyNumberFormat="1" applyFont="1" applyFill="1" applyBorder="1" applyAlignment="1">
      <alignment horizontal="center" vertical="center" wrapText="1"/>
    </xf>
    <xf numFmtId="4" fontId="18" fillId="27" borderId="2" xfId="0" applyNumberFormat="1" applyFont="1" applyFill="1" applyBorder="1" applyAlignment="1">
      <alignment horizontal="center" vertical="center" wrapText="1"/>
    </xf>
    <xf numFmtId="4" fontId="17" fillId="25" borderId="2" xfId="0" applyNumberFormat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/>
    </xf>
    <xf numFmtId="0" fontId="5" fillId="19" borderId="3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5" fontId="5" fillId="0" borderId="2" xfId="0" applyNumberFormat="1" applyFont="1" applyBorder="1" applyAlignment="1">
      <alignment horizontal="left" vertical="center"/>
    </xf>
    <xf numFmtId="0" fontId="14" fillId="5" borderId="0" xfId="0" applyFont="1" applyFill="1"/>
    <xf numFmtId="168" fontId="5" fillId="43" borderId="2" xfId="1" applyNumberFormat="1" applyFont="1" applyFill="1" applyBorder="1" applyAlignment="1" applyProtection="1">
      <alignment horizontal="left" vertical="center"/>
    </xf>
    <xf numFmtId="168" fontId="5" fillId="44" borderId="2" xfId="1" applyNumberFormat="1" applyFont="1" applyFill="1" applyBorder="1" applyAlignment="1" applyProtection="1">
      <alignment horizontal="left" vertical="center"/>
    </xf>
    <xf numFmtId="1" fontId="8" fillId="45" borderId="3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168" fontId="5" fillId="5" borderId="2" xfId="1" applyNumberFormat="1" applyFont="1" applyFill="1" applyBorder="1" applyAlignment="1" applyProtection="1">
      <alignment horizontal="left" vertical="center"/>
      <protection locked="0"/>
    </xf>
    <xf numFmtId="168" fontId="5" fillId="19" borderId="2" xfId="1" applyNumberFormat="1" applyFont="1" applyFill="1" applyBorder="1" applyAlignment="1" applyProtection="1">
      <alignment horizontal="left" vertical="center"/>
      <protection locked="0"/>
    </xf>
    <xf numFmtId="174" fontId="21" fillId="0" borderId="0" xfId="4" applyNumberFormat="1" applyFont="1"/>
    <xf numFmtId="0" fontId="0" fillId="27" borderId="22" xfId="0" applyFill="1" applyBorder="1"/>
    <xf numFmtId="0" fontId="0" fillId="27" borderId="20" xfId="0" applyFill="1" applyBorder="1"/>
    <xf numFmtId="0" fontId="21" fillId="48" borderId="0" xfId="4" applyFont="1" applyFill="1"/>
    <xf numFmtId="0" fontId="21" fillId="48" borderId="0" xfId="4" applyFont="1" applyFill="1" applyAlignment="1">
      <alignment vertical="center"/>
    </xf>
    <xf numFmtId="0" fontId="0" fillId="27" borderId="17" xfId="0" applyFill="1" applyBorder="1"/>
    <xf numFmtId="0" fontId="0" fillId="27" borderId="0" xfId="0" applyFill="1"/>
    <xf numFmtId="0" fontId="0" fillId="27" borderId="41" xfId="0" applyFill="1" applyBorder="1"/>
    <xf numFmtId="174" fontId="18" fillId="10" borderId="0" xfId="5" applyNumberFormat="1" applyFont="1" applyFill="1" applyBorder="1" applyAlignment="1" applyProtection="1">
      <alignment horizontal="left" vertical="center"/>
    </xf>
    <xf numFmtId="0" fontId="5" fillId="19" borderId="39" xfId="0" applyFont="1" applyFill="1" applyBorder="1" applyAlignment="1">
      <alignment horizontal="center" vertical="center"/>
    </xf>
    <xf numFmtId="0" fontId="5" fillId="28" borderId="39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8" fillId="21" borderId="3" xfId="0" applyFont="1" applyFill="1" applyBorder="1" applyAlignment="1">
      <alignment horizontal="center" vertical="center" wrapText="1"/>
    </xf>
    <xf numFmtId="0" fontId="8" fillId="21" borderId="8" xfId="0" applyFont="1" applyFill="1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 wrapText="1"/>
    </xf>
    <xf numFmtId="0" fontId="22" fillId="30" borderId="0" xfId="0" applyFont="1" applyFill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49" fontId="5" fillId="34" borderId="2" xfId="0" applyNumberFormat="1" applyFont="1" applyFill="1" applyBorder="1" applyAlignment="1">
      <alignment horizontal="center" vertical="center"/>
    </xf>
    <xf numFmtId="49" fontId="5" fillId="51" borderId="2" xfId="0" applyNumberFormat="1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 wrapText="1"/>
    </xf>
    <xf numFmtId="0" fontId="5" fillId="52" borderId="2" xfId="0" applyFont="1" applyFill="1" applyBorder="1" applyAlignment="1">
      <alignment horizontal="center" vertical="center" wrapText="1"/>
    </xf>
    <xf numFmtId="4" fontId="5" fillId="27" borderId="40" xfId="0" applyNumberFormat="1" applyFont="1" applyFill="1" applyBorder="1" applyAlignment="1">
      <alignment horizontal="center" vertical="center" wrapText="1"/>
    </xf>
    <xf numFmtId="4" fontId="5" fillId="27" borderId="3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53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1" fontId="8" fillId="5" borderId="42" xfId="0" applyNumberFormat="1" applyFont="1" applyFill="1" applyBorder="1" applyAlignment="1">
      <alignment horizontal="center" vertical="center"/>
    </xf>
    <xf numFmtId="0" fontId="5" fillId="9" borderId="42" xfId="0" applyFont="1" applyFill="1" applyBorder="1" applyAlignment="1">
      <alignment horizontal="center" vertical="center" wrapText="1"/>
    </xf>
    <xf numFmtId="0" fontId="5" fillId="54" borderId="42" xfId="0" applyFont="1" applyFill="1" applyBorder="1" applyAlignment="1">
      <alignment horizontal="center" vertical="center" wrapText="1"/>
    </xf>
    <xf numFmtId="173" fontId="16" fillId="0" borderId="0" xfId="0" applyNumberFormat="1" applyFont="1" applyAlignment="1">
      <alignment vertical="center"/>
    </xf>
    <xf numFmtId="0" fontId="3" fillId="20" borderId="42" xfId="0" applyFont="1" applyFill="1" applyBorder="1"/>
    <xf numFmtId="0" fontId="5" fillId="27" borderId="4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168" fontId="5" fillId="0" borderId="2" xfId="1" applyNumberFormat="1" applyFont="1" applyBorder="1" applyAlignment="1" applyProtection="1">
      <alignment horizontal="left" vertical="center"/>
      <protection locked="0"/>
    </xf>
    <xf numFmtId="0" fontId="3" fillId="20" borderId="7" xfId="0" applyFont="1" applyFill="1" applyBorder="1"/>
    <xf numFmtId="0" fontId="5" fillId="27" borderId="2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3" fillId="20" borderId="22" xfId="0" applyFont="1" applyFill="1" applyBorder="1"/>
    <xf numFmtId="0" fontId="5" fillId="3" borderId="44" xfId="0" applyFont="1" applyFill="1" applyBorder="1" applyAlignment="1">
      <alignment horizontal="center" vertical="center"/>
    </xf>
    <xf numFmtId="0" fontId="5" fillId="54" borderId="2" xfId="0" applyFont="1" applyFill="1" applyBorder="1" applyAlignment="1">
      <alignment horizontal="center" vertical="center" wrapText="1"/>
    </xf>
    <xf numFmtId="0" fontId="5" fillId="55" borderId="2" xfId="0" applyFont="1" applyFill="1" applyBorder="1" applyAlignment="1">
      <alignment horizontal="center" vertical="center" wrapText="1"/>
    </xf>
    <xf numFmtId="0" fontId="5" fillId="56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49" fontId="23" fillId="27" borderId="3" xfId="1" applyNumberFormat="1" applyFont="1" applyFill="1" applyBorder="1" applyAlignment="1" applyProtection="1">
      <alignment horizontal="center" vertical="center"/>
    </xf>
    <xf numFmtId="49" fontId="23" fillId="27" borderId="44" xfId="1" applyNumberFormat="1" applyFont="1" applyFill="1" applyBorder="1" applyAlignment="1" applyProtection="1">
      <alignment horizontal="center" vertical="center"/>
    </xf>
    <xf numFmtId="49" fontId="23" fillId="27" borderId="3" xfId="0" applyNumberFormat="1" applyFont="1" applyFill="1" applyBorder="1" applyAlignment="1">
      <alignment horizontal="center" vertical="center"/>
    </xf>
    <xf numFmtId="49" fontId="23" fillId="27" borderId="2" xfId="0" applyNumberFormat="1" applyFont="1" applyFill="1" applyBorder="1" applyAlignment="1">
      <alignment horizontal="center" vertical="center"/>
    </xf>
    <xf numFmtId="49" fontId="23" fillId="27" borderId="3" xfId="0" quotePrefix="1" applyNumberFormat="1" applyFont="1" applyFill="1" applyBorder="1" applyAlignment="1">
      <alignment horizontal="center" vertical="center"/>
    </xf>
    <xf numFmtId="49" fontId="23" fillId="28" borderId="2" xfId="0" applyNumberFormat="1" applyFont="1" applyFill="1" applyBorder="1" applyAlignment="1">
      <alignment horizontal="center" vertical="center"/>
    </xf>
    <xf numFmtId="49" fontId="24" fillId="36" borderId="23" xfId="0" applyNumberFormat="1" applyFont="1" applyFill="1" applyBorder="1" applyAlignment="1">
      <alignment horizontal="center" vertical="center"/>
    </xf>
    <xf numFmtId="0" fontId="23" fillId="27" borderId="7" xfId="0" quotePrefix="1" applyFont="1" applyFill="1" applyBorder="1" applyAlignment="1">
      <alignment horizontal="center" vertical="center" wrapText="1"/>
    </xf>
    <xf numFmtId="0" fontId="23" fillId="27" borderId="8" xfId="0" quotePrefix="1" applyFont="1" applyFill="1" applyBorder="1" applyAlignment="1">
      <alignment horizontal="center" vertical="center" wrapText="1"/>
    </xf>
    <xf numFmtId="49" fontId="23" fillId="27" borderId="0" xfId="0" applyNumberFormat="1" applyFont="1" applyFill="1" applyAlignment="1">
      <alignment horizontal="center" vertical="center"/>
    </xf>
    <xf numFmtId="49" fontId="23" fillId="27" borderId="7" xfId="0" quotePrefix="1" applyNumberFormat="1" applyFont="1" applyFill="1" applyBorder="1" applyAlignment="1">
      <alignment horizontal="center" vertical="center" wrapText="1"/>
    </xf>
    <xf numFmtId="0" fontId="23" fillId="27" borderId="2" xfId="0" quotePrefix="1" applyFont="1" applyFill="1" applyBorder="1" applyAlignment="1">
      <alignment horizontal="center" vertical="center" wrapText="1"/>
    </xf>
    <xf numFmtId="49" fontId="23" fillId="27" borderId="42" xfId="0" applyNumberFormat="1" applyFont="1" applyFill="1" applyBorder="1" applyAlignment="1">
      <alignment horizontal="center" vertical="center"/>
    </xf>
    <xf numFmtId="49" fontId="23" fillId="27" borderId="42" xfId="0" quotePrefix="1" applyNumberFormat="1" applyFont="1" applyFill="1" applyBorder="1" applyAlignment="1">
      <alignment horizontal="center" vertical="center"/>
    </xf>
    <xf numFmtId="49" fontId="23" fillId="27" borderId="21" xfId="0" applyNumberFormat="1" applyFont="1" applyFill="1" applyBorder="1" applyAlignment="1">
      <alignment horizontal="center" vertical="center"/>
    </xf>
    <xf numFmtId="49" fontId="23" fillId="28" borderId="3" xfId="0" applyNumberFormat="1" applyFont="1" applyFill="1" applyBorder="1" applyAlignment="1">
      <alignment horizontal="center" vertical="center"/>
    </xf>
    <xf numFmtId="49" fontId="23" fillId="28" borderId="2" xfId="0" quotePrefix="1" applyNumberFormat="1" applyFont="1" applyFill="1" applyBorder="1" applyAlignment="1">
      <alignment horizontal="center" vertical="center"/>
    </xf>
    <xf numFmtId="49" fontId="23" fillId="28" borderId="39" xfId="0" applyNumberFormat="1" applyFont="1" applyFill="1" applyBorder="1" applyAlignment="1">
      <alignment horizontal="center" vertical="center"/>
    </xf>
    <xf numFmtId="49" fontId="23" fillId="27" borderId="1" xfId="0" applyNumberFormat="1" applyFont="1" applyFill="1" applyBorder="1" applyAlignment="1">
      <alignment horizontal="center" vertical="center"/>
    </xf>
    <xf numFmtId="49" fontId="25" fillId="28" borderId="2" xfId="0" applyNumberFormat="1" applyFont="1" applyFill="1" applyBorder="1" applyAlignment="1">
      <alignment horizontal="center" vertical="center"/>
    </xf>
    <xf numFmtId="49" fontId="23" fillId="28" borderId="10" xfId="0" applyNumberFormat="1" applyFont="1" applyFill="1" applyBorder="1" applyAlignment="1">
      <alignment horizontal="center" vertical="center"/>
    </xf>
    <xf numFmtId="49" fontId="23" fillId="28" borderId="17" xfId="0" applyNumberFormat="1" applyFont="1" applyFill="1" applyBorder="1" applyAlignment="1">
      <alignment horizontal="center" vertical="center"/>
    </xf>
    <xf numFmtId="49" fontId="24" fillId="36" borderId="2" xfId="0" applyNumberFormat="1" applyFont="1" applyFill="1" applyBorder="1" applyAlignment="1">
      <alignment horizontal="center" vertical="center"/>
    </xf>
    <xf numFmtId="49" fontId="24" fillId="36" borderId="2" xfId="0" quotePrefix="1" applyNumberFormat="1" applyFont="1" applyFill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0" fontId="5" fillId="58" borderId="2" xfId="0" applyFont="1" applyFill="1" applyBorder="1" applyAlignment="1">
      <alignment horizontal="center" vertical="center" wrapText="1"/>
    </xf>
    <xf numFmtId="49" fontId="23" fillId="27" borderId="43" xfId="0" applyNumberFormat="1" applyFont="1" applyFill="1" applyBorder="1" applyAlignment="1">
      <alignment horizontal="center" vertical="center"/>
    </xf>
    <xf numFmtId="173" fontId="14" fillId="0" borderId="0" xfId="0" applyNumberFormat="1" applyFont="1" applyAlignment="1">
      <alignment vertical="center"/>
    </xf>
    <xf numFmtId="0" fontId="5" fillId="60" borderId="0" xfId="0" applyFont="1" applyFill="1" applyAlignment="1">
      <alignment horizontal="center" vertical="center"/>
    </xf>
    <xf numFmtId="0" fontId="5" fillId="30" borderId="0" xfId="0" applyFont="1" applyFill="1" applyAlignment="1" applyProtection="1">
      <alignment horizontal="center" vertical="center"/>
      <protection locked="0"/>
    </xf>
    <xf numFmtId="0" fontId="5" fillId="44" borderId="2" xfId="0" applyFont="1" applyFill="1" applyBorder="1" applyAlignment="1">
      <alignment horizontal="center" vertical="center"/>
    </xf>
    <xf numFmtId="0" fontId="5" fillId="61" borderId="42" xfId="0" applyFont="1" applyFill="1" applyBorder="1" applyAlignment="1">
      <alignment horizontal="center" vertical="center" wrapText="1"/>
    </xf>
    <xf numFmtId="0" fontId="5" fillId="62" borderId="3" xfId="0" applyFont="1" applyFill="1" applyBorder="1" applyAlignment="1">
      <alignment horizontal="center" vertical="center" wrapText="1"/>
    </xf>
    <xf numFmtId="0" fontId="5" fillId="29" borderId="2" xfId="0" applyFont="1" applyFill="1" applyBorder="1" applyAlignment="1">
      <alignment horizontal="center" vertical="center" wrapText="1"/>
    </xf>
    <xf numFmtId="168" fontId="5" fillId="63" borderId="2" xfId="1" applyNumberFormat="1" applyFont="1" applyFill="1" applyBorder="1" applyAlignment="1" applyProtection="1">
      <alignment horizontal="left" vertical="center"/>
      <protection locked="0"/>
    </xf>
    <xf numFmtId="0" fontId="5" fillId="23" borderId="3" xfId="0" applyFont="1" applyFill="1" applyBorder="1" applyAlignment="1">
      <alignment horizontal="center" vertical="center" wrapText="1"/>
    </xf>
    <xf numFmtId="165" fontId="5" fillId="35" borderId="2" xfId="0" applyNumberFormat="1" applyFont="1" applyFill="1" applyBorder="1" applyAlignment="1">
      <alignment horizontal="left" vertical="center"/>
    </xf>
    <xf numFmtId="0" fontId="5" fillId="35" borderId="5" xfId="0" applyFont="1" applyFill="1" applyBorder="1" applyAlignment="1">
      <alignment horizontal="center" vertical="center" wrapText="1"/>
    </xf>
    <xf numFmtId="0" fontId="0" fillId="67" borderId="46" xfId="0" applyFill="1" applyBorder="1" applyAlignment="1">
      <alignment vertical="center" wrapText="1"/>
    </xf>
    <xf numFmtId="0" fontId="0" fillId="64" borderId="47" xfId="0" applyFill="1" applyBorder="1" applyAlignment="1">
      <alignment vertical="center" wrapText="1"/>
    </xf>
    <xf numFmtId="0" fontId="0" fillId="68" borderId="48" xfId="0" applyFill="1" applyBorder="1" applyAlignment="1">
      <alignment vertical="center" wrapText="1"/>
    </xf>
    <xf numFmtId="0" fontId="0" fillId="66" borderId="49" xfId="0" applyFill="1" applyBorder="1" applyAlignment="1">
      <alignment vertical="center" wrapText="1"/>
    </xf>
    <xf numFmtId="0" fontId="28" fillId="69" borderId="51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168" fontId="30" fillId="0" borderId="0" xfId="0" applyNumberFormat="1" applyFont="1"/>
    <xf numFmtId="0" fontId="30" fillId="0" borderId="0" xfId="0" applyFont="1"/>
    <xf numFmtId="0" fontId="31" fillId="0" borderId="0" xfId="0" applyFont="1"/>
    <xf numFmtId="0" fontId="16" fillId="0" borderId="0" xfId="0" applyFont="1"/>
    <xf numFmtId="167" fontId="16" fillId="0" borderId="0" xfId="0" applyNumberFormat="1" applyFont="1"/>
    <xf numFmtId="0" fontId="3" fillId="20" borderId="2" xfId="0" applyFont="1" applyFill="1" applyBorder="1"/>
    <xf numFmtId="0" fontId="5" fillId="70" borderId="42" xfId="0" applyFont="1" applyFill="1" applyBorder="1" applyAlignment="1">
      <alignment horizontal="center" vertical="center" wrapText="1"/>
    </xf>
    <xf numFmtId="49" fontId="23" fillId="27" borderId="2" xfId="1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2" fontId="8" fillId="0" borderId="50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5" fillId="23" borderId="42" xfId="0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67" fontId="6" fillId="5" borderId="4" xfId="0" applyNumberFormat="1" applyFont="1" applyFill="1" applyBorder="1" applyAlignment="1">
      <alignment horizontal="center" wrapText="1"/>
    </xf>
    <xf numFmtId="167" fontId="6" fillId="5" borderId="4" xfId="0" applyNumberFormat="1" applyFont="1" applyFill="1" applyBorder="1" applyAlignment="1">
      <alignment horizontal="center" vertical="center" wrapText="1"/>
    </xf>
    <xf numFmtId="176" fontId="6" fillId="50" borderId="4" xfId="4" applyNumberFormat="1" applyFont="1" applyFill="1" applyBorder="1" applyAlignment="1">
      <alignment horizontal="center" vertical="center" wrapText="1"/>
    </xf>
    <xf numFmtId="0" fontId="11" fillId="18" borderId="6" xfId="0" applyFont="1" applyFill="1" applyBorder="1" applyAlignment="1">
      <alignment horizontal="left" vertical="center" wrapText="1"/>
    </xf>
    <xf numFmtId="165" fontId="11" fillId="18" borderId="18" xfId="0" applyNumberFormat="1" applyFont="1" applyFill="1" applyBorder="1" applyAlignment="1">
      <alignment vertical="center" wrapText="1"/>
    </xf>
    <xf numFmtId="0" fontId="11" fillId="18" borderId="42" xfId="0" applyFont="1" applyFill="1" applyBorder="1" applyAlignment="1">
      <alignment horizontal="left" vertical="center" wrapText="1"/>
    </xf>
    <xf numFmtId="0" fontId="11" fillId="18" borderId="2" xfId="0" applyFont="1" applyFill="1" applyBorder="1" applyAlignment="1">
      <alignment horizontal="left" vertical="center" wrapText="1"/>
    </xf>
    <xf numFmtId="0" fontId="11" fillId="26" borderId="2" xfId="0" applyFont="1" applyFill="1" applyBorder="1" applyAlignment="1">
      <alignment vertical="center" wrapText="1"/>
    </xf>
    <xf numFmtId="165" fontId="11" fillId="18" borderId="2" xfId="0" applyNumberFormat="1" applyFont="1" applyFill="1" applyBorder="1" applyAlignment="1">
      <alignment horizontal="left" vertical="center" wrapText="1"/>
    </xf>
    <xf numFmtId="0" fontId="11" fillId="29" borderId="19" xfId="0" applyFont="1" applyFill="1" applyBorder="1" applyAlignment="1">
      <alignment horizontal="left" vertical="center" wrapText="1"/>
    </xf>
    <xf numFmtId="0" fontId="11" fillId="29" borderId="18" xfId="0" applyFont="1" applyFill="1" applyBorder="1" applyAlignment="1">
      <alignment horizontal="left" vertical="center" wrapText="1"/>
    </xf>
    <xf numFmtId="0" fontId="11" fillId="18" borderId="19" xfId="0" applyFont="1" applyFill="1" applyBorder="1" applyAlignment="1">
      <alignment horizontal="left" vertical="center" wrapText="1"/>
    </xf>
    <xf numFmtId="0" fontId="11" fillId="18" borderId="44" xfId="0" applyFont="1" applyFill="1" applyBorder="1" applyAlignment="1">
      <alignment horizontal="left" vertical="center" wrapText="1"/>
    </xf>
    <xf numFmtId="0" fontId="11" fillId="57" borderId="44" xfId="0" applyFont="1" applyFill="1" applyBorder="1" applyAlignment="1">
      <alignment horizontal="left" vertical="center" wrapText="1"/>
    </xf>
    <xf numFmtId="0" fontId="11" fillId="26" borderId="2" xfId="0" applyFont="1" applyFill="1" applyBorder="1" applyAlignment="1">
      <alignment horizontal="left" vertical="center" wrapText="1"/>
    </xf>
    <xf numFmtId="0" fontId="11" fillId="31" borderId="2" xfId="0" applyFont="1" applyFill="1" applyBorder="1" applyAlignment="1">
      <alignment vertical="center" wrapText="1"/>
    </xf>
    <xf numFmtId="0" fontId="11" fillId="18" borderId="39" xfId="0" applyFont="1" applyFill="1" applyBorder="1" applyAlignment="1">
      <alignment vertical="center" wrapText="1"/>
    </xf>
    <xf numFmtId="0" fontId="11" fillId="18" borderId="2" xfId="0" applyFont="1" applyFill="1" applyBorder="1" applyAlignment="1">
      <alignment vertical="center" wrapText="1"/>
    </xf>
    <xf numFmtId="0" fontId="11" fillId="26" borderId="39" xfId="0" applyFont="1" applyFill="1" applyBorder="1" applyAlignment="1">
      <alignment vertical="center" wrapText="1"/>
    </xf>
    <xf numFmtId="165" fontId="11" fillId="18" borderId="7" xfId="0" applyNumberFormat="1" applyFont="1" applyFill="1" applyBorder="1" applyAlignment="1">
      <alignment vertical="center" wrapText="1"/>
    </xf>
    <xf numFmtId="165" fontId="11" fillId="18" borderId="2" xfId="0" applyNumberFormat="1" applyFont="1" applyFill="1" applyBorder="1" applyAlignment="1">
      <alignment vertical="center" wrapText="1"/>
    </xf>
    <xf numFmtId="165" fontId="11" fillId="18" borderId="3" xfId="0" applyNumberFormat="1" applyFont="1" applyFill="1" applyBorder="1" applyAlignment="1">
      <alignment vertical="center" wrapText="1"/>
    </xf>
    <xf numFmtId="165" fontId="11" fillId="18" borderId="13" xfId="0" applyNumberFormat="1" applyFont="1" applyFill="1" applyBorder="1" applyAlignment="1">
      <alignment vertical="center" wrapText="1"/>
    </xf>
    <xf numFmtId="0" fontId="33" fillId="26" borderId="2" xfId="0" applyFont="1" applyFill="1" applyBorder="1" applyAlignment="1">
      <alignment vertical="center" wrapText="1"/>
    </xf>
    <xf numFmtId="0" fontId="11" fillId="26" borderId="3" xfId="0" applyFont="1" applyFill="1" applyBorder="1" applyAlignment="1">
      <alignment vertical="center" wrapText="1"/>
    </xf>
    <xf numFmtId="0" fontId="11" fillId="26" borderId="39" xfId="0" applyFont="1" applyFill="1" applyBorder="1" applyAlignment="1">
      <alignment horizontal="left" vertical="center" wrapText="1"/>
    </xf>
    <xf numFmtId="165" fontId="11" fillId="18" borderId="13" xfId="0" applyNumberFormat="1" applyFont="1" applyFill="1" applyBorder="1" applyAlignment="1">
      <alignment horizontal="left" vertical="center" wrapText="1"/>
    </xf>
    <xf numFmtId="0" fontId="0" fillId="59" borderId="49" xfId="0" applyFill="1" applyBorder="1" applyAlignment="1">
      <alignment vertical="center" wrapText="1"/>
    </xf>
    <xf numFmtId="0" fontId="5" fillId="35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9" borderId="42" xfId="0" applyFont="1" applyFill="1" applyBorder="1" applyAlignment="1">
      <alignment horizontal="center" vertical="center" wrapText="1"/>
    </xf>
    <xf numFmtId="49" fontId="23" fillId="27" borderId="44" xfId="1" applyNumberFormat="1" applyFont="1" applyFill="1" applyBorder="1" applyAlignment="1" applyProtection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18" borderId="13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49" fontId="23" fillId="27" borderId="42" xfId="1" applyNumberFormat="1" applyFont="1" applyFill="1" applyBorder="1" applyAlignment="1" applyProtection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4" fontId="5" fillId="71" borderId="2" xfId="0" applyNumberFormat="1" applyFont="1" applyFill="1" applyBorder="1" applyAlignment="1">
      <alignment horizontal="center" vertical="center" wrapText="1"/>
    </xf>
    <xf numFmtId="49" fontId="5" fillId="71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23" fillId="27" borderId="2" xfId="0" applyFont="1" applyFill="1" applyBorder="1" applyAlignment="1">
      <alignment horizontal="center" vertical="center"/>
    </xf>
    <xf numFmtId="0" fontId="26" fillId="72" borderId="4" xfId="0" applyFont="1" applyFill="1" applyBorder="1" applyAlignment="1">
      <alignment horizontal="center" vertical="center" wrapText="1"/>
    </xf>
    <xf numFmtId="0" fontId="27" fillId="73" borderId="4" xfId="0" applyFont="1" applyFill="1" applyBorder="1" applyAlignment="1">
      <alignment horizontal="center" vertical="center" wrapText="1"/>
    </xf>
    <xf numFmtId="4" fontId="5" fillId="63" borderId="2" xfId="0" applyNumberFormat="1" applyFont="1" applyFill="1" applyBorder="1" applyAlignment="1">
      <alignment horizontal="center" vertical="center" wrapText="1"/>
    </xf>
    <xf numFmtId="49" fontId="5" fillId="63" borderId="2" xfId="0" applyNumberFormat="1" applyFont="1" applyFill="1" applyBorder="1" applyAlignment="1">
      <alignment horizontal="center" vertical="center"/>
    </xf>
    <xf numFmtId="0" fontId="34" fillId="26" borderId="2" xfId="0" applyFont="1" applyFill="1" applyBorder="1" applyAlignment="1">
      <alignment vertical="center" wrapText="1"/>
    </xf>
    <xf numFmtId="49" fontId="23" fillId="36" borderId="23" xfId="0" applyNumberFormat="1" applyFont="1" applyFill="1" applyBorder="1" applyAlignment="1">
      <alignment horizontal="center" vertical="center"/>
    </xf>
    <xf numFmtId="49" fontId="5" fillId="63" borderId="0" xfId="0" applyNumberFormat="1" applyFont="1" applyFill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4" fontId="5" fillId="63" borderId="7" xfId="0" applyNumberFormat="1" applyFont="1" applyFill="1" applyBorder="1" applyAlignment="1">
      <alignment horizontal="center" vertical="center" wrapText="1"/>
    </xf>
    <xf numFmtId="0" fontId="5" fillId="63" borderId="2" xfId="0" applyFont="1" applyFill="1" applyBorder="1" applyAlignment="1">
      <alignment horizontal="center" vertical="center" wrapText="1"/>
    </xf>
    <xf numFmtId="49" fontId="5" fillId="63" borderId="2" xfId="0" applyNumberFormat="1" applyFont="1" applyFill="1" applyBorder="1" applyAlignment="1">
      <alignment horizontal="center" vertical="center" wrapText="1"/>
    </xf>
    <xf numFmtId="49" fontId="5" fillId="63" borderId="5" xfId="0" applyNumberFormat="1" applyFont="1" applyFill="1" applyBorder="1" applyAlignment="1">
      <alignment horizontal="center" vertical="center"/>
    </xf>
    <xf numFmtId="0" fontId="5" fillId="30" borderId="7" xfId="0" applyFont="1" applyFill="1" applyBorder="1" applyAlignment="1">
      <alignment horizontal="center" vertical="center"/>
    </xf>
    <xf numFmtId="4" fontId="5" fillId="74" borderId="2" xfId="0" applyNumberFormat="1" applyFont="1" applyFill="1" applyBorder="1" applyAlignment="1">
      <alignment horizontal="center" vertical="center" wrapText="1"/>
    </xf>
    <xf numFmtId="4" fontId="5" fillId="19" borderId="5" xfId="0" applyNumberFormat="1" applyFont="1" applyFill="1" applyBorder="1" applyAlignment="1">
      <alignment horizontal="center" vertical="center" wrapText="1"/>
    </xf>
    <xf numFmtId="49" fontId="5" fillId="19" borderId="5" xfId="0" applyNumberFormat="1" applyFont="1" applyFill="1" applyBorder="1" applyAlignment="1">
      <alignment horizontal="center" vertical="center"/>
    </xf>
    <xf numFmtId="49" fontId="5" fillId="19" borderId="2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 wrapText="1"/>
    </xf>
    <xf numFmtId="49" fontId="5" fillId="19" borderId="8" xfId="0" applyNumberFormat="1" applyFont="1" applyFill="1" applyBorder="1" applyAlignment="1">
      <alignment horizontal="center" vertical="center"/>
    </xf>
    <xf numFmtId="0" fontId="5" fillId="75" borderId="2" xfId="0" applyFont="1" applyFill="1" applyBorder="1" applyAlignment="1">
      <alignment horizontal="center" vertical="center"/>
    </xf>
    <xf numFmtId="0" fontId="0" fillId="35" borderId="50" xfId="0" applyFill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2" fontId="16" fillId="0" borderId="0" xfId="0" applyNumberFormat="1" applyFont="1" applyAlignment="1">
      <alignment vertical="center"/>
    </xf>
    <xf numFmtId="0" fontId="5" fillId="76" borderId="2" xfId="0" applyFont="1" applyFill="1" applyBorder="1" applyAlignment="1">
      <alignment horizontal="center" vertical="center"/>
    </xf>
    <xf numFmtId="0" fontId="5" fillId="77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4" fontId="5" fillId="19" borderId="40" xfId="0" applyNumberFormat="1" applyFont="1" applyFill="1" applyBorder="1" applyAlignment="1">
      <alignment horizontal="center" vertical="center" wrapText="1"/>
    </xf>
    <xf numFmtId="4" fontId="18" fillId="19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4" fontId="5" fillId="19" borderId="39" xfId="0" applyNumberFormat="1" applyFont="1" applyFill="1" applyBorder="1" applyAlignment="1">
      <alignment horizontal="center" vertical="center" wrapText="1"/>
    </xf>
    <xf numFmtId="49" fontId="5" fillId="19" borderId="39" xfId="0" applyNumberFormat="1" applyFont="1" applyFill="1" applyBorder="1" applyAlignment="1">
      <alignment horizontal="center" vertical="center"/>
    </xf>
    <xf numFmtId="0" fontId="5" fillId="77" borderId="2" xfId="0" applyFont="1" applyFill="1" applyBorder="1" applyAlignment="1">
      <alignment horizontal="center" vertical="center"/>
    </xf>
    <xf numFmtId="4" fontId="5" fillId="77" borderId="2" xfId="0" applyNumberFormat="1" applyFont="1" applyFill="1" applyBorder="1" applyAlignment="1">
      <alignment horizontal="center" vertical="center" wrapText="1"/>
    </xf>
    <xf numFmtId="49" fontId="5" fillId="77" borderId="2" xfId="0" applyNumberFormat="1" applyFont="1" applyFill="1" applyBorder="1" applyAlignment="1">
      <alignment horizontal="center" vertical="center"/>
    </xf>
    <xf numFmtId="0" fontId="5" fillId="19" borderId="42" xfId="0" applyFont="1" applyFill="1" applyBorder="1" applyAlignment="1">
      <alignment horizontal="center" vertical="center" wrapText="1"/>
    </xf>
    <xf numFmtId="49" fontId="5" fillId="19" borderId="0" xfId="0" applyNumberFormat="1" applyFont="1" applyFill="1" applyAlignment="1">
      <alignment horizontal="center" vertical="center"/>
    </xf>
    <xf numFmtId="1" fontId="8" fillId="51" borderId="42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 wrapText="1"/>
    </xf>
    <xf numFmtId="167" fontId="6" fillId="12" borderId="4" xfId="0" applyNumberFormat="1" applyFont="1" applyFill="1" applyBorder="1" applyAlignment="1">
      <alignment horizontal="center" wrapText="1"/>
    </xf>
    <xf numFmtId="1" fontId="6" fillId="5" borderId="4" xfId="0" applyNumberFormat="1" applyFont="1" applyFill="1" applyBorder="1" applyAlignment="1">
      <alignment horizontal="center" wrapText="1"/>
    </xf>
    <xf numFmtId="4" fontId="6" fillId="5" borderId="4" xfId="0" applyNumberFormat="1" applyFont="1" applyFill="1" applyBorder="1" applyAlignment="1">
      <alignment horizontal="center" wrapText="1"/>
    </xf>
    <xf numFmtId="3" fontId="6" fillId="5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70" fontId="6" fillId="5" borderId="4" xfId="1" applyNumberFormat="1" applyFont="1" applyFill="1" applyBorder="1" applyAlignment="1" applyProtection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4" fontId="6" fillId="54" borderId="4" xfId="0" applyNumberFormat="1" applyFont="1" applyFill="1" applyBorder="1" applyAlignment="1">
      <alignment horizontal="center" vertical="center" wrapText="1"/>
    </xf>
    <xf numFmtId="167" fontId="6" fillId="54" borderId="4" xfId="0" applyNumberFormat="1" applyFont="1" applyFill="1" applyBorder="1" applyAlignment="1">
      <alignment horizont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70" fontId="6" fillId="5" borderId="4" xfId="1" applyNumberFormat="1" applyFont="1" applyFill="1" applyBorder="1" applyAlignment="1" applyProtection="1">
      <alignment horizontal="center" vertical="center" wrapText="1"/>
    </xf>
    <xf numFmtId="167" fontId="6" fillId="7" borderId="4" xfId="0" applyNumberFormat="1" applyFont="1" applyFill="1" applyBorder="1" applyAlignment="1">
      <alignment horizontal="center" vertical="center" wrapText="1"/>
    </xf>
    <xf numFmtId="175" fontId="6" fillId="50" borderId="4" xfId="5" applyNumberFormat="1" applyFont="1" applyFill="1" applyBorder="1" applyAlignment="1" applyProtection="1">
      <alignment horizontal="center" wrapText="1"/>
    </xf>
    <xf numFmtId="170" fontId="6" fillId="50" borderId="4" xfId="5" applyNumberFormat="1" applyFont="1" applyFill="1" applyBorder="1" applyAlignment="1" applyProtection="1">
      <alignment horizontal="center" vertical="center" wrapText="1"/>
    </xf>
    <xf numFmtId="1" fontId="6" fillId="50" borderId="4" xfId="4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2" fontId="8" fillId="0" borderId="19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5" fillId="78" borderId="0" xfId="0" applyFont="1" applyFill="1" applyAlignment="1">
      <alignment horizontal="center" vertical="center"/>
    </xf>
    <xf numFmtId="168" fontId="5" fillId="66" borderId="2" xfId="1" applyNumberFormat="1" applyFont="1" applyFill="1" applyBorder="1" applyAlignment="1" applyProtection="1">
      <alignment horizontal="left" vertical="center"/>
    </xf>
    <xf numFmtId="0" fontId="5" fillId="63" borderId="2" xfId="0" applyFont="1" applyFill="1" applyBorder="1" applyAlignment="1">
      <alignment horizontal="center" vertical="center"/>
    </xf>
    <xf numFmtId="4" fontId="5" fillId="63" borderId="39" xfId="0" applyNumberFormat="1" applyFont="1" applyFill="1" applyBorder="1" applyAlignment="1">
      <alignment horizontal="center" vertical="center" wrapText="1"/>
    </xf>
    <xf numFmtId="49" fontId="5" fillId="63" borderId="39" xfId="0" applyNumberFormat="1" applyFont="1" applyFill="1" applyBorder="1" applyAlignment="1">
      <alignment horizontal="center" vertical="center"/>
    </xf>
    <xf numFmtId="4" fontId="5" fillId="79" borderId="2" xfId="0" applyNumberFormat="1" applyFont="1" applyFill="1" applyBorder="1" applyAlignment="1">
      <alignment horizontal="center" vertical="center" wrapText="1"/>
    </xf>
    <xf numFmtId="0" fontId="5" fillId="79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3" fillId="36" borderId="23" xfId="0" applyFont="1" applyFill="1" applyBorder="1" applyAlignment="1">
      <alignment horizontal="center" vertical="center"/>
    </xf>
    <xf numFmtId="49" fontId="23" fillId="36" borderId="23" xfId="0" quotePrefix="1" applyNumberFormat="1" applyFont="1" applyFill="1" applyBorder="1" applyAlignment="1">
      <alignment horizontal="center" vertical="center"/>
    </xf>
    <xf numFmtId="169" fontId="16" fillId="5" borderId="0" xfId="1" applyNumberFormat="1" applyFont="1" applyFill="1" applyBorder="1" applyAlignment="1" applyProtection="1">
      <alignment vertical="center"/>
    </xf>
    <xf numFmtId="169" fontId="14" fillId="5" borderId="0" xfId="1" applyNumberFormat="1" applyFont="1" applyFill="1" applyBorder="1" applyAlignment="1" applyProtection="1">
      <alignment vertical="center"/>
    </xf>
    <xf numFmtId="0" fontId="3" fillId="5" borderId="54" xfId="0" applyFont="1" applyFill="1" applyBorder="1" applyAlignment="1">
      <alignment vertical="center"/>
    </xf>
    <xf numFmtId="169" fontId="16" fillId="5" borderId="0" xfId="1" applyNumberFormat="1" applyFont="1" applyFill="1" applyBorder="1" applyProtection="1"/>
    <xf numFmtId="169" fontId="14" fillId="5" borderId="0" xfId="1" applyNumberFormat="1" applyFont="1" applyFill="1" applyBorder="1" applyProtection="1"/>
    <xf numFmtId="4" fontId="5" fillId="19" borderId="44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4" fontId="18" fillId="63" borderId="2" xfId="0" applyNumberFormat="1" applyFont="1" applyFill="1" applyBorder="1" applyAlignment="1">
      <alignment horizontal="center" vertical="center" wrapText="1"/>
    </xf>
    <xf numFmtId="49" fontId="23" fillId="28" borderId="38" xfId="0" applyNumberFormat="1" applyFont="1" applyFill="1" applyBorder="1" applyAlignment="1">
      <alignment horizontal="center" vertical="center"/>
    </xf>
    <xf numFmtId="49" fontId="23" fillId="28" borderId="0" xfId="0" applyNumberFormat="1" applyFont="1" applyFill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center"/>
    </xf>
    <xf numFmtId="167" fontId="6" fillId="12" borderId="4" xfId="0" applyNumberFormat="1" applyFont="1" applyFill="1" applyBorder="1" applyAlignment="1">
      <alignment horizontal="center" vertical="center"/>
    </xf>
    <xf numFmtId="167" fontId="6" fillId="5" borderId="4" xfId="0" applyNumberFormat="1" applyFont="1" applyFill="1" applyBorder="1" applyAlignment="1">
      <alignment horizontal="center" vertical="center"/>
    </xf>
    <xf numFmtId="167" fontId="6" fillId="5" borderId="4" xfId="1" applyNumberFormat="1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3" fontId="6" fillId="5" borderId="4" xfId="1" applyNumberFormat="1" applyFont="1" applyFill="1" applyBorder="1" applyAlignment="1" applyProtection="1">
      <alignment horizontal="center" vertical="center"/>
    </xf>
    <xf numFmtId="1" fontId="6" fillId="5" borderId="4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172" fontId="36" fillId="46" borderId="36" xfId="2" applyNumberFormat="1" applyFont="1" applyFill="1" applyBorder="1" applyAlignment="1">
      <alignment horizontal="center" vertical="center"/>
    </xf>
    <xf numFmtId="173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73" fontId="6" fillId="5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170" fontId="6" fillId="5" borderId="4" xfId="1" applyNumberFormat="1" applyFont="1" applyFill="1" applyBorder="1" applyAlignment="1" applyProtection="1">
      <alignment horizontal="center"/>
    </xf>
    <xf numFmtId="2" fontId="6" fillId="5" borderId="4" xfId="1" applyNumberFormat="1" applyFont="1" applyFill="1" applyBorder="1" applyAlignment="1" applyProtection="1">
      <alignment horizontal="center"/>
    </xf>
    <xf numFmtId="3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172" fontId="36" fillId="46" borderId="0" xfId="2" applyNumberFormat="1" applyFont="1" applyFill="1" applyAlignment="1">
      <alignment horizontal="center" vertical="center"/>
    </xf>
    <xf numFmtId="4" fontId="6" fillId="54" borderId="4" xfId="0" applyNumberFormat="1" applyFont="1" applyFill="1" applyBorder="1" applyAlignment="1">
      <alignment horizontal="center" vertical="center"/>
    </xf>
    <xf numFmtId="173" fontId="6" fillId="54" borderId="4" xfId="1" applyNumberFormat="1" applyFont="1" applyFill="1" applyBorder="1" applyAlignment="1" applyProtection="1">
      <alignment horizontal="center" vertical="center"/>
    </xf>
    <xf numFmtId="1" fontId="6" fillId="54" borderId="4" xfId="0" applyNumberFormat="1" applyFont="1" applyFill="1" applyBorder="1" applyAlignment="1">
      <alignment horizontal="center" vertical="center"/>
    </xf>
    <xf numFmtId="173" fontId="6" fillId="54" borderId="4" xfId="0" applyNumberFormat="1" applyFont="1" applyFill="1" applyBorder="1" applyAlignment="1">
      <alignment horizontal="center" vertical="center"/>
    </xf>
    <xf numFmtId="173" fontId="6" fillId="5" borderId="4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1" fontId="6" fillId="7" borderId="4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70" fontId="6" fillId="5" borderId="4" xfId="1" applyNumberFormat="1" applyFont="1" applyFill="1" applyBorder="1" applyAlignment="1" applyProtection="1">
      <alignment horizontal="center" vertical="center"/>
    </xf>
    <xf numFmtId="2" fontId="6" fillId="5" borderId="4" xfId="1" applyNumberFormat="1" applyFont="1" applyFill="1" applyBorder="1" applyAlignment="1" applyProtection="1">
      <alignment horizontal="center" vertical="center"/>
    </xf>
    <xf numFmtId="169" fontId="6" fillId="5" borderId="4" xfId="1" applyNumberFormat="1" applyFont="1" applyFill="1" applyBorder="1" applyAlignment="1" applyProtection="1">
      <alignment horizontal="center" vertical="center"/>
    </xf>
    <xf numFmtId="169" fontId="6" fillId="5" borderId="4" xfId="1" applyNumberFormat="1" applyFont="1" applyFill="1" applyBorder="1" applyAlignment="1" applyProtection="1">
      <alignment horizontal="center"/>
    </xf>
    <xf numFmtId="168" fontId="36" fillId="46" borderId="36" xfId="2" applyNumberFormat="1" applyFont="1" applyFill="1" applyBorder="1" applyAlignment="1">
      <alignment horizontal="center" vertical="center"/>
    </xf>
    <xf numFmtId="4" fontId="6" fillId="50" borderId="4" xfId="4" applyNumberFormat="1" applyFont="1" applyFill="1" applyBorder="1" applyAlignment="1">
      <alignment horizontal="center" vertical="center"/>
    </xf>
    <xf numFmtId="169" fontId="6" fillId="50" borderId="4" xfId="5" applyNumberFormat="1" applyFont="1" applyFill="1" applyBorder="1" applyAlignment="1" applyProtection="1">
      <alignment horizontal="center" vertical="center"/>
    </xf>
    <xf numFmtId="1" fontId="6" fillId="50" borderId="4" xfId="4" applyNumberFormat="1" applyFont="1" applyFill="1" applyBorder="1" applyAlignment="1">
      <alignment horizontal="center" vertical="center"/>
    </xf>
    <xf numFmtId="170" fontId="6" fillId="50" borderId="4" xfId="5" applyNumberFormat="1" applyFont="1" applyFill="1" applyBorder="1" applyAlignment="1" applyProtection="1">
      <alignment horizontal="center" vertical="center"/>
    </xf>
    <xf numFmtId="2" fontId="6" fillId="50" borderId="4" xfId="5" applyNumberFormat="1" applyFont="1" applyFill="1" applyBorder="1" applyAlignment="1" applyProtection="1">
      <alignment horizontal="center" vertical="center"/>
    </xf>
    <xf numFmtId="2" fontId="6" fillId="50" borderId="4" xfId="4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/>
    <xf numFmtId="169" fontId="6" fillId="5" borderId="4" xfId="1" applyNumberFormat="1" applyFont="1" applyFill="1" applyBorder="1" applyProtection="1"/>
    <xf numFmtId="3" fontId="6" fillId="5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8" fillId="27" borderId="22" xfId="0" applyFont="1" applyFill="1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/>
    </xf>
    <xf numFmtId="0" fontId="5" fillId="81" borderId="2" xfId="0" applyFont="1" applyFill="1" applyBorder="1" applyAlignment="1">
      <alignment horizontal="center" vertical="center" wrapText="1"/>
    </xf>
    <xf numFmtId="167" fontId="14" fillId="5" borderId="0" xfId="0" applyNumberFormat="1" applyFont="1" applyFill="1"/>
    <xf numFmtId="0" fontId="11" fillId="18" borderId="2" xfId="0" applyFont="1" applyFill="1" applyBorder="1" applyAlignment="1">
      <alignment horizontal="left" vertical="center"/>
    </xf>
    <xf numFmtId="49" fontId="5" fillId="27" borderId="2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18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top"/>
    </xf>
    <xf numFmtId="49" fontId="23" fillId="27" borderId="38" xfId="1" applyNumberFormat="1" applyFont="1" applyFill="1" applyBorder="1" applyAlignment="1" applyProtection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0" fontId="3" fillId="20" borderId="4" xfId="0" applyFont="1" applyFill="1" applyBorder="1"/>
    <xf numFmtId="49" fontId="23" fillId="27" borderId="4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5" fillId="27" borderId="4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" fontId="5" fillId="27" borderId="2" xfId="7" applyNumberFormat="1" applyFont="1" applyFill="1" applyBorder="1" applyAlignment="1">
      <alignment horizontal="center" vertical="center" wrapText="1"/>
    </xf>
    <xf numFmtId="0" fontId="5" fillId="27" borderId="2" xfId="7" applyFont="1" applyFill="1" applyBorder="1" applyAlignment="1">
      <alignment horizontal="center" vertical="center" wrapText="1"/>
    </xf>
    <xf numFmtId="49" fontId="5" fillId="27" borderId="2" xfId="7" applyNumberFormat="1" applyFont="1" applyFill="1" applyBorder="1" applyAlignment="1">
      <alignment horizontal="center" vertical="center"/>
    </xf>
    <xf numFmtId="0" fontId="5" fillId="44" borderId="2" xfId="7" applyFont="1" applyFill="1" applyBorder="1" applyAlignment="1">
      <alignment horizontal="center" vertical="center"/>
    </xf>
    <xf numFmtId="0" fontId="5" fillId="10" borderId="2" xfId="7" applyFont="1" applyFill="1" applyBorder="1" applyAlignment="1">
      <alignment horizontal="center" vertical="center" wrapText="1"/>
    </xf>
    <xf numFmtId="49" fontId="23" fillId="27" borderId="4" xfId="1" applyNumberFormat="1" applyFont="1" applyFill="1" applyBorder="1" applyAlignment="1" applyProtection="1">
      <alignment horizontal="center" vertical="center"/>
    </xf>
    <xf numFmtId="49" fontId="5" fillId="27" borderId="4" xfId="1" applyNumberFormat="1" applyFont="1" applyFill="1" applyBorder="1" applyAlignment="1" applyProtection="1">
      <alignment horizontal="center" vertical="center"/>
    </xf>
    <xf numFmtId="0" fontId="5" fillId="51" borderId="2" xfId="0" applyFont="1" applyFill="1" applyBorder="1" applyAlignment="1">
      <alignment horizontal="center" vertical="center" wrapText="1"/>
    </xf>
    <xf numFmtId="0" fontId="5" fillId="59" borderId="2" xfId="0" applyFont="1" applyFill="1" applyBorder="1" applyAlignment="1">
      <alignment horizontal="center" vertical="center" wrapText="1"/>
    </xf>
    <xf numFmtId="166" fontId="5" fillId="5" borderId="42" xfId="0" applyNumberFormat="1" applyFont="1" applyFill="1" applyBorder="1" applyAlignment="1">
      <alignment horizontal="center" vertical="center"/>
    </xf>
    <xf numFmtId="0" fontId="5" fillId="71" borderId="4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5" fillId="62" borderId="42" xfId="0" applyFont="1" applyFill="1" applyBorder="1" applyAlignment="1">
      <alignment horizontal="center" vertical="center" wrapText="1"/>
    </xf>
    <xf numFmtId="165" fontId="5" fillId="21" borderId="42" xfId="0" applyNumberFormat="1" applyFont="1" applyFill="1" applyBorder="1" applyAlignment="1">
      <alignment horizontal="center" vertical="center"/>
    </xf>
    <xf numFmtId="165" fontId="5" fillId="3" borderId="42" xfId="0" applyNumberFormat="1" applyFont="1" applyFill="1" applyBorder="1" applyAlignment="1">
      <alignment horizontal="center" vertical="center"/>
    </xf>
    <xf numFmtId="49" fontId="5" fillId="27" borderId="42" xfId="0" applyNumberFormat="1" applyFont="1" applyFill="1" applyBorder="1" applyAlignment="1">
      <alignment horizontal="center" vertical="center" wrapText="1"/>
    </xf>
    <xf numFmtId="49" fontId="5" fillId="27" borderId="38" xfId="0" applyNumberFormat="1" applyFont="1" applyFill="1" applyBorder="1" applyAlignment="1">
      <alignment horizontal="center" vertical="center"/>
    </xf>
    <xf numFmtId="165" fontId="5" fillId="11" borderId="40" xfId="0" applyNumberFormat="1" applyFont="1" applyFill="1" applyBorder="1" applyAlignment="1">
      <alignment horizontal="left" vertical="center"/>
    </xf>
    <xf numFmtId="0" fontId="3" fillId="5" borderId="42" xfId="0" applyFont="1" applyFill="1" applyBorder="1"/>
    <xf numFmtId="0" fontId="8" fillId="5" borderId="42" xfId="0" applyFont="1" applyFill="1" applyBorder="1" applyAlignment="1">
      <alignment vertical="center"/>
    </xf>
    <xf numFmtId="0" fontId="8" fillId="5" borderId="45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65" borderId="60" xfId="0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35" borderId="43" xfId="0" applyFont="1" applyFill="1" applyBorder="1" applyAlignment="1">
      <alignment horizontal="center" vertical="center" wrapText="1"/>
    </xf>
    <xf numFmtId="0" fontId="5" fillId="34" borderId="43" xfId="0" applyFont="1" applyFill="1" applyBorder="1" applyAlignment="1">
      <alignment horizontal="center" vertical="center" wrapText="1"/>
    </xf>
    <xf numFmtId="49" fontId="5" fillId="29" borderId="40" xfId="0" applyNumberFormat="1" applyFont="1" applyFill="1" applyBorder="1" applyAlignment="1">
      <alignment horizontal="center" vertical="center"/>
    </xf>
    <xf numFmtId="0" fontId="3" fillId="5" borderId="43" xfId="0" applyFont="1" applyFill="1" applyBorder="1"/>
    <xf numFmtId="0" fontId="11" fillId="5" borderId="2" xfId="0" applyFont="1" applyFill="1" applyBorder="1" applyAlignment="1">
      <alignment horizontal="left" vertical="center" wrapText="1"/>
    </xf>
    <xf numFmtId="0" fontId="3" fillId="5" borderId="63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 vertical="center" wrapText="1"/>
    </xf>
    <xf numFmtId="0" fontId="5" fillId="28" borderId="40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168" fontId="5" fillId="82" borderId="2" xfId="1" applyNumberFormat="1" applyFont="1" applyFill="1" applyBorder="1" applyAlignment="1" applyProtection="1">
      <alignment horizontal="left" vertical="center"/>
      <protection locked="0"/>
    </xf>
    <xf numFmtId="1" fontId="8" fillId="23" borderId="42" xfId="0" applyNumberFormat="1" applyFont="1" applyFill="1" applyBorder="1" applyAlignment="1">
      <alignment horizontal="center" vertical="center"/>
    </xf>
    <xf numFmtId="0" fontId="5" fillId="83" borderId="2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/>
    </xf>
    <xf numFmtId="49" fontId="23" fillId="27" borderId="69" xfId="0" quotePrefix="1" applyNumberFormat="1" applyFont="1" applyFill="1" applyBorder="1" applyAlignment="1">
      <alignment horizontal="center" vertical="center"/>
    </xf>
    <xf numFmtId="0" fontId="5" fillId="27" borderId="69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3" fillId="5" borderId="64" xfId="0" applyFont="1" applyFill="1" applyBorder="1" applyAlignment="1">
      <alignment vertical="center"/>
    </xf>
    <xf numFmtId="49" fontId="23" fillId="28" borderId="69" xfId="0" applyNumberFormat="1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wrapText="1"/>
    </xf>
    <xf numFmtId="0" fontId="5" fillId="27" borderId="69" xfId="0" applyFont="1" applyFill="1" applyBorder="1" applyAlignment="1">
      <alignment horizontal="center" vertical="center"/>
    </xf>
    <xf numFmtId="0" fontId="0" fillId="27" borderId="43" xfId="0" applyFill="1" applyBorder="1"/>
    <xf numFmtId="165" fontId="18" fillId="47" borderId="73" xfId="4" applyNumberFormat="1" applyFont="1" applyFill="1" applyBorder="1" applyAlignment="1">
      <alignment horizontal="center" vertical="center" wrapText="1"/>
    </xf>
    <xf numFmtId="4" fontId="18" fillId="47" borderId="73" xfId="4" applyNumberFormat="1" applyFont="1" applyFill="1" applyBorder="1" applyAlignment="1">
      <alignment horizontal="center" vertical="center" wrapText="1"/>
    </xf>
    <xf numFmtId="165" fontId="18" fillId="47" borderId="74" xfId="4" applyNumberFormat="1" applyFont="1" applyFill="1" applyBorder="1" applyAlignment="1">
      <alignment horizontal="center" vertical="center" wrapText="1"/>
    </xf>
    <xf numFmtId="49" fontId="18" fillId="47" borderId="74" xfId="4" applyNumberFormat="1" applyFont="1" applyFill="1" applyBorder="1" applyAlignment="1">
      <alignment horizontal="center" vertical="center"/>
    </xf>
    <xf numFmtId="49" fontId="18" fillId="47" borderId="73" xfId="4" applyNumberFormat="1" applyFont="1" applyFill="1" applyBorder="1" applyAlignment="1">
      <alignment horizontal="center" vertical="center"/>
    </xf>
    <xf numFmtId="0" fontId="18" fillId="0" borderId="74" xfId="4" applyFont="1" applyBorder="1" applyAlignment="1">
      <alignment horizontal="center" vertical="center" wrapText="1"/>
    </xf>
    <xf numFmtId="0" fontId="18" fillId="0" borderId="73" xfId="4" applyFont="1" applyBorder="1" applyAlignment="1">
      <alignment horizontal="center" vertical="center" wrapText="1"/>
    </xf>
    <xf numFmtId="49" fontId="23" fillId="47" borderId="73" xfId="4" applyNumberFormat="1" applyFont="1" applyFill="1" applyBorder="1" applyAlignment="1">
      <alignment horizontal="center" vertical="center"/>
    </xf>
    <xf numFmtId="0" fontId="11" fillId="49" borderId="73" xfId="4" applyFont="1" applyFill="1" applyBorder="1" applyAlignment="1">
      <alignment vertical="center" wrapText="1"/>
    </xf>
    <xf numFmtId="0" fontId="5" fillId="47" borderId="73" xfId="4" applyFont="1" applyFill="1" applyBorder="1" applyAlignment="1">
      <alignment horizontal="center" vertical="center" wrapText="1"/>
    </xf>
    <xf numFmtId="0" fontId="18" fillId="47" borderId="73" xfId="4" applyFont="1" applyFill="1" applyBorder="1" applyAlignment="1">
      <alignment horizontal="center" vertical="center" wrapText="1"/>
    </xf>
    <xf numFmtId="4" fontId="5" fillId="19" borderId="73" xfId="0" applyNumberFormat="1" applyFont="1" applyFill="1" applyBorder="1" applyAlignment="1">
      <alignment horizontal="center" vertical="center" wrapText="1"/>
    </xf>
    <xf numFmtId="0" fontId="5" fillId="19" borderId="73" xfId="0" applyFont="1" applyFill="1" applyBorder="1" applyAlignment="1">
      <alignment horizontal="center" vertical="center"/>
    </xf>
    <xf numFmtId="49" fontId="5" fillId="19" borderId="73" xfId="0" applyNumberFormat="1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/>
    </xf>
    <xf numFmtId="0" fontId="5" fillId="19" borderId="73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 wrapText="1"/>
    </xf>
    <xf numFmtId="49" fontId="23" fillId="27" borderId="73" xfId="0" applyNumberFormat="1" applyFont="1" applyFill="1" applyBorder="1" applyAlignment="1">
      <alignment horizontal="center" vertical="center"/>
    </xf>
    <xf numFmtId="165" fontId="11" fillId="18" borderId="73" xfId="0" applyNumberFormat="1" applyFont="1" applyFill="1" applyBorder="1" applyAlignment="1">
      <alignment vertical="center"/>
    </xf>
    <xf numFmtId="166" fontId="5" fillId="27" borderId="73" xfId="0" applyNumberFormat="1" applyFont="1" applyFill="1" applyBorder="1" applyAlignment="1">
      <alignment horizontal="center" vertical="center"/>
    </xf>
    <xf numFmtId="166" fontId="5" fillId="3" borderId="73" xfId="0" applyNumberFormat="1" applyFont="1" applyFill="1" applyBorder="1" applyAlignment="1">
      <alignment horizontal="center" vertical="center"/>
    </xf>
    <xf numFmtId="168" fontId="5" fillId="19" borderId="73" xfId="1" applyNumberFormat="1" applyFont="1" applyFill="1" applyBorder="1" applyAlignment="1" applyProtection="1">
      <alignment horizontal="left" vertical="center"/>
      <protection locked="0"/>
    </xf>
    <xf numFmtId="0" fontId="5" fillId="20" borderId="73" xfId="0" applyFont="1" applyFill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/>
    </xf>
    <xf numFmtId="49" fontId="23" fillId="28" borderId="73" xfId="0" applyNumberFormat="1" applyFont="1" applyFill="1" applyBorder="1" applyAlignment="1">
      <alignment horizontal="center" vertical="center"/>
    </xf>
    <xf numFmtId="0" fontId="11" fillId="26" borderId="73" xfId="0" applyFont="1" applyFill="1" applyBorder="1" applyAlignment="1">
      <alignment vertical="center" wrapText="1"/>
    </xf>
    <xf numFmtId="0" fontId="5" fillId="28" borderId="73" xfId="0" applyFont="1" applyFill="1" applyBorder="1" applyAlignment="1">
      <alignment horizontal="center" vertical="center" wrapText="1"/>
    </xf>
    <xf numFmtId="0" fontId="5" fillId="6" borderId="73" xfId="0" applyFont="1" applyFill="1" applyBorder="1" applyAlignment="1">
      <alignment horizontal="center" vertical="center" wrapText="1"/>
    </xf>
    <xf numFmtId="4" fontId="5" fillId="19" borderId="73" xfId="0" applyNumberFormat="1" applyFont="1" applyFill="1" applyBorder="1" applyAlignment="1">
      <alignment horizontal="center" vertical="center" shrinkToFit="1"/>
    </xf>
    <xf numFmtId="0" fontId="11" fillId="18" borderId="73" xfId="0" applyFont="1" applyFill="1" applyBorder="1" applyAlignment="1">
      <alignment horizontal="left" vertical="center" wrapText="1"/>
    </xf>
    <xf numFmtId="0" fontId="5" fillId="27" borderId="73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4" fontId="5" fillId="27" borderId="73" xfId="0" applyNumberFormat="1" applyFont="1" applyFill="1" applyBorder="1" applyAlignment="1">
      <alignment horizontal="center" vertical="center" wrapText="1"/>
    </xf>
    <xf numFmtId="49" fontId="5" fillId="27" borderId="73" xfId="0" applyNumberFormat="1" applyFont="1" applyFill="1" applyBorder="1" applyAlignment="1">
      <alignment horizontal="center" vertical="center"/>
    </xf>
    <xf numFmtId="0" fontId="11" fillId="26" borderId="73" xfId="0" applyFont="1" applyFill="1" applyBorder="1" applyAlignment="1">
      <alignment horizontal="left" vertical="center" wrapText="1"/>
    </xf>
    <xf numFmtId="0" fontId="11" fillId="31" borderId="73" xfId="0" applyFont="1" applyFill="1" applyBorder="1" applyAlignment="1">
      <alignment horizontal="left" vertical="center" wrapText="1"/>
    </xf>
    <xf numFmtId="0" fontId="5" fillId="28" borderId="69" xfId="0" applyFont="1" applyFill="1" applyBorder="1" applyAlignment="1">
      <alignment horizontal="center" vertical="center" wrapText="1"/>
    </xf>
    <xf numFmtId="0" fontId="5" fillId="6" borderId="69" xfId="0" applyFont="1" applyFill="1" applyBorder="1" applyAlignment="1">
      <alignment horizontal="center" vertical="center" wrapText="1"/>
    </xf>
    <xf numFmtId="0" fontId="11" fillId="31" borderId="73" xfId="0" applyFont="1" applyFill="1" applyBorder="1" applyAlignment="1">
      <alignment vertical="center" wrapText="1"/>
    </xf>
    <xf numFmtId="49" fontId="23" fillId="27" borderId="69" xfId="0" applyNumberFormat="1" applyFont="1" applyFill="1" applyBorder="1" applyAlignment="1">
      <alignment horizontal="center" vertical="center"/>
    </xf>
    <xf numFmtId="0" fontId="5" fillId="21" borderId="69" xfId="0" applyFont="1" applyFill="1" applyBorder="1" applyAlignment="1">
      <alignment horizontal="center" vertical="center" wrapText="1"/>
    </xf>
    <xf numFmtId="49" fontId="5" fillId="22" borderId="73" xfId="0" applyNumberFormat="1" applyFont="1" applyFill="1" applyBorder="1" applyAlignment="1">
      <alignment horizontal="center" vertical="center"/>
    </xf>
    <xf numFmtId="0" fontId="8" fillId="5" borderId="69" xfId="0" applyFont="1" applyFill="1" applyBorder="1" applyAlignment="1">
      <alignment horizontal="center" vertical="center"/>
    </xf>
    <xf numFmtId="0" fontId="5" fillId="66" borderId="73" xfId="0" applyFont="1" applyFill="1" applyBorder="1" applyAlignment="1">
      <alignment horizontal="center" vertical="center" wrapText="1"/>
    </xf>
    <xf numFmtId="0" fontId="8" fillId="5" borderId="73" xfId="0" applyFont="1" applyFill="1" applyBorder="1" applyAlignment="1">
      <alignment horizontal="center" vertical="center"/>
    </xf>
    <xf numFmtId="4" fontId="5" fillId="63" borderId="73" xfId="0" applyNumberFormat="1" applyFont="1" applyFill="1" applyBorder="1" applyAlignment="1">
      <alignment horizontal="center" vertical="center" wrapText="1"/>
    </xf>
    <xf numFmtId="49" fontId="5" fillId="63" borderId="73" xfId="0" applyNumberFormat="1" applyFont="1" applyFill="1" applyBorder="1" applyAlignment="1">
      <alignment horizontal="center" vertical="center"/>
    </xf>
    <xf numFmtId="0" fontId="5" fillId="80" borderId="73" xfId="0" applyFont="1" applyFill="1" applyBorder="1" applyAlignment="1">
      <alignment horizontal="center" vertical="center"/>
    </xf>
    <xf numFmtId="0" fontId="11" fillId="18" borderId="73" xfId="0" applyFont="1" applyFill="1" applyBorder="1" applyAlignment="1">
      <alignment vertical="center" wrapText="1"/>
    </xf>
    <xf numFmtId="172" fontId="36" fillId="46" borderId="78" xfId="2" applyNumberFormat="1" applyFont="1" applyFill="1" applyBorder="1" applyAlignment="1">
      <alignment horizontal="center" vertical="center"/>
    </xf>
    <xf numFmtId="172" fontId="36" fillId="46" borderId="79" xfId="2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173" fontId="6" fillId="5" borderId="4" xfId="6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5" fillId="84" borderId="2" xfId="0" applyFont="1" applyFill="1" applyBorder="1" applyAlignment="1">
      <alignment horizontal="center" vertical="center" wrapText="1"/>
    </xf>
    <xf numFmtId="168" fontId="5" fillId="5" borderId="2" xfId="1" applyNumberFormat="1" applyFont="1" applyFill="1" applyBorder="1" applyAlignment="1" applyProtection="1">
      <alignment horizontal="left" vertical="center"/>
    </xf>
    <xf numFmtId="0" fontId="3" fillId="5" borderId="69" xfId="0" applyFont="1" applyFill="1" applyBorder="1" applyAlignment="1">
      <alignment horizontal="center"/>
    </xf>
    <xf numFmtId="4" fontId="17" fillId="19" borderId="2" xfId="0" applyNumberFormat="1" applyFont="1" applyFill="1" applyBorder="1" applyAlignment="1">
      <alignment horizontal="center" vertical="center" wrapText="1"/>
    </xf>
    <xf numFmtId="0" fontId="3" fillId="30" borderId="0" xfId="0" applyFont="1" applyFill="1" applyAlignment="1">
      <alignment horizontal="center" vertical="center"/>
    </xf>
    <xf numFmtId="49" fontId="23" fillId="28" borderId="80" xfId="0" applyNumberFormat="1" applyFont="1" applyFill="1" applyBorder="1" applyAlignment="1">
      <alignment horizontal="center" vertical="center"/>
    </xf>
    <xf numFmtId="0" fontId="11" fillId="26" borderId="81" xfId="0" applyFont="1" applyFill="1" applyBorder="1" applyAlignment="1">
      <alignment horizontal="left" vertical="center" wrapText="1"/>
    </xf>
    <xf numFmtId="4" fontId="18" fillId="85" borderId="73" xfId="4" applyNumberFormat="1" applyFont="1" applyFill="1" applyBorder="1" applyAlignment="1">
      <alignment horizontal="center" vertical="center" wrapText="1"/>
    </xf>
    <xf numFmtId="49" fontId="23" fillId="28" borderId="81" xfId="0" applyNumberFormat="1" applyFont="1" applyFill="1" applyBorder="1" applyAlignment="1">
      <alignment horizontal="center" vertical="center"/>
    </xf>
    <xf numFmtId="0" fontId="5" fillId="28" borderId="81" xfId="0" applyFont="1" applyFill="1" applyBorder="1" applyAlignment="1">
      <alignment horizontal="center" vertical="center" wrapText="1"/>
    </xf>
    <xf numFmtId="49" fontId="18" fillId="85" borderId="73" xfId="4" applyNumberFormat="1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83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27" borderId="84" xfId="0" applyFont="1" applyFill="1" applyBorder="1" applyAlignment="1">
      <alignment horizontal="center" vertical="center" wrapText="1"/>
    </xf>
    <xf numFmtId="0" fontId="18" fillId="19" borderId="73" xfId="4" applyFont="1" applyFill="1" applyBorder="1" applyAlignment="1">
      <alignment horizontal="center" vertical="center" wrapText="1"/>
    </xf>
    <xf numFmtId="49" fontId="23" fillId="27" borderId="84" xfId="0" applyNumberFormat="1" applyFont="1" applyFill="1" applyBorder="1" applyAlignment="1">
      <alignment horizontal="center" vertical="center"/>
    </xf>
    <xf numFmtId="49" fontId="23" fillId="27" borderId="85" xfId="1" applyNumberFormat="1" applyFont="1" applyFill="1" applyBorder="1" applyAlignment="1" applyProtection="1">
      <alignment horizontal="center" vertical="center"/>
    </xf>
    <xf numFmtId="49" fontId="23" fillId="27" borderId="84" xfId="1" applyNumberFormat="1" applyFont="1" applyFill="1" applyBorder="1" applyAlignment="1" applyProtection="1">
      <alignment horizontal="center" vertical="center"/>
    </xf>
    <xf numFmtId="0" fontId="32" fillId="0" borderId="52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4" fontId="5" fillId="19" borderId="85" xfId="0" applyNumberFormat="1" applyFont="1" applyFill="1" applyBorder="1" applyAlignment="1">
      <alignment horizontal="center" vertical="center" wrapText="1"/>
    </xf>
    <xf numFmtId="0" fontId="5" fillId="9" borderId="85" xfId="0" applyFont="1" applyFill="1" applyBorder="1" applyAlignment="1">
      <alignment horizontal="center" vertical="center" wrapText="1"/>
    </xf>
    <xf numFmtId="1" fontId="8" fillId="5" borderId="85" xfId="0" applyNumberFormat="1" applyFont="1" applyFill="1" applyBorder="1" applyAlignment="1">
      <alignment horizontal="center" vertical="center"/>
    </xf>
    <xf numFmtId="4" fontId="5" fillId="27" borderId="85" xfId="0" applyNumberFormat="1" applyFont="1" applyFill="1" applyBorder="1" applyAlignment="1">
      <alignment horizontal="center" vertical="center" wrapText="1"/>
    </xf>
    <xf numFmtId="0" fontId="5" fillId="16" borderId="85" xfId="0" applyFont="1" applyFill="1" applyBorder="1" applyAlignment="1">
      <alignment horizontal="center" vertical="center" wrapText="1"/>
    </xf>
    <xf numFmtId="4" fontId="5" fillId="63" borderId="85" xfId="0" applyNumberFormat="1" applyFont="1" applyFill="1" applyBorder="1" applyAlignment="1">
      <alignment horizontal="center" vertical="center" wrapText="1"/>
    </xf>
    <xf numFmtId="0" fontId="11" fillId="18" borderId="4" xfId="0" applyFont="1" applyFill="1" applyBorder="1" applyAlignment="1">
      <alignment horizontal="left" vertical="center" wrapText="1"/>
    </xf>
    <xf numFmtId="0" fontId="8" fillId="27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7" borderId="6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27" borderId="43" xfId="0" applyFont="1" applyFill="1" applyBorder="1" applyAlignment="1">
      <alignment horizontal="center" vertical="center" wrapText="1"/>
    </xf>
    <xf numFmtId="0" fontId="8" fillId="27" borderId="44" xfId="0" applyFont="1" applyFill="1" applyBorder="1" applyAlignment="1">
      <alignment horizontal="center" vertical="center" wrapText="1"/>
    </xf>
    <xf numFmtId="0" fontId="8" fillId="27" borderId="45" xfId="0" applyFont="1" applyFill="1" applyBorder="1" applyAlignment="1">
      <alignment horizontal="center" vertical="center" wrapText="1"/>
    </xf>
    <xf numFmtId="0" fontId="8" fillId="27" borderId="22" xfId="0" applyFont="1" applyFill="1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8" fillId="27" borderId="18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 wrapText="1"/>
    </xf>
    <xf numFmtId="0" fontId="8" fillId="27" borderId="24" xfId="0" applyFont="1" applyFill="1" applyBorder="1" applyAlignment="1">
      <alignment horizontal="center" vertical="center" wrapText="1"/>
    </xf>
    <xf numFmtId="0" fontId="8" fillId="27" borderId="19" xfId="0" applyFont="1" applyFill="1" applyBorder="1" applyAlignment="1">
      <alignment horizontal="center" vertical="center" wrapText="1"/>
    </xf>
    <xf numFmtId="0" fontId="8" fillId="27" borderId="8" xfId="0" applyFont="1" applyFill="1" applyBorder="1" applyAlignment="1">
      <alignment horizontal="center" vertical="center" wrapText="1"/>
    </xf>
    <xf numFmtId="0" fontId="8" fillId="27" borderId="7" xfId="0" applyFont="1" applyFill="1" applyBorder="1" applyAlignment="1">
      <alignment horizontal="center" vertical="center" wrapText="1"/>
    </xf>
    <xf numFmtId="0" fontId="8" fillId="27" borderId="43" xfId="0" applyFont="1" applyFill="1" applyBorder="1" applyAlignment="1">
      <alignment horizontal="center" vertical="center"/>
    </xf>
    <xf numFmtId="0" fontId="8" fillId="27" borderId="45" xfId="0" applyFont="1" applyFill="1" applyBorder="1" applyAlignment="1">
      <alignment horizontal="center" vertical="center"/>
    </xf>
    <xf numFmtId="0" fontId="8" fillId="27" borderId="22" xfId="0" applyFont="1" applyFill="1" applyBorder="1" applyAlignment="1">
      <alignment horizontal="center" vertical="center"/>
    </xf>
    <xf numFmtId="0" fontId="8" fillId="27" borderId="0" xfId="0" applyFont="1" applyFill="1" applyAlignment="1">
      <alignment horizontal="center" vertical="center"/>
    </xf>
    <xf numFmtId="0" fontId="8" fillId="27" borderId="18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165" fontId="8" fillId="27" borderId="42" xfId="0" applyNumberFormat="1" applyFont="1" applyFill="1" applyBorder="1" applyAlignment="1">
      <alignment horizontal="center" vertical="center" wrapText="1"/>
    </xf>
    <xf numFmtId="165" fontId="8" fillId="27" borderId="8" xfId="0" applyNumberFormat="1" applyFont="1" applyFill="1" applyBorder="1" applyAlignment="1">
      <alignment horizontal="center" vertical="center" wrapText="1"/>
    </xf>
    <xf numFmtId="165" fontId="8" fillId="27" borderId="7" xfId="0" applyNumberFormat="1" applyFont="1" applyFill="1" applyBorder="1" applyAlignment="1">
      <alignment horizontal="center" vertical="center" wrapText="1"/>
    </xf>
    <xf numFmtId="165" fontId="8" fillId="27" borderId="69" xfId="0" applyNumberFormat="1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8" fillId="27" borderId="66" xfId="0" applyFont="1" applyFill="1" applyBorder="1" applyAlignment="1">
      <alignment horizontal="center" vertical="center" wrapText="1"/>
    </xf>
    <xf numFmtId="0" fontId="8" fillId="27" borderId="67" xfId="0" applyFont="1" applyFill="1" applyBorder="1" applyAlignment="1">
      <alignment horizontal="center" vertical="center" wrapText="1"/>
    </xf>
    <xf numFmtId="0" fontId="8" fillId="27" borderId="68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165" fontId="8" fillId="27" borderId="3" xfId="0" applyNumberFormat="1" applyFont="1" applyFill="1" applyBorder="1" applyAlignment="1">
      <alignment horizontal="center" vertical="center" wrapText="1"/>
    </xf>
    <xf numFmtId="0" fontId="8" fillId="27" borderId="21" xfId="0" applyFont="1" applyFill="1" applyBorder="1" applyAlignment="1">
      <alignment horizontal="center" vertical="center"/>
    </xf>
    <xf numFmtId="0" fontId="8" fillId="27" borderId="6" xfId="0" applyFont="1" applyFill="1" applyBorder="1" applyAlignment="1">
      <alignment horizontal="center" vertical="center"/>
    </xf>
    <xf numFmtId="0" fontId="8" fillId="27" borderId="13" xfId="0" applyFont="1" applyFill="1" applyBorder="1" applyAlignment="1">
      <alignment horizontal="center" vertical="center"/>
    </xf>
    <xf numFmtId="0" fontId="8" fillId="27" borderId="20" xfId="0" applyFont="1" applyFill="1" applyBorder="1" applyAlignment="1">
      <alignment horizontal="center" vertical="center"/>
    </xf>
    <xf numFmtId="0" fontId="8" fillId="27" borderId="24" xfId="0" applyFont="1" applyFill="1" applyBorder="1" applyAlignment="1">
      <alignment horizontal="center" vertical="center"/>
    </xf>
    <xf numFmtId="0" fontId="8" fillId="27" borderId="19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8" fillId="27" borderId="21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27" borderId="3" xfId="0" applyFont="1" applyFill="1" applyBorder="1" applyAlignment="1">
      <alignment horizontal="center" vertical="center" wrapText="1"/>
    </xf>
    <xf numFmtId="0" fontId="8" fillId="27" borderId="21" xfId="0" applyFont="1" applyFill="1" applyBorder="1" applyAlignment="1">
      <alignment horizontal="center" vertical="center" wrapText="1"/>
    </xf>
    <xf numFmtId="0" fontId="8" fillId="27" borderId="6" xfId="0" applyFont="1" applyFill="1" applyBorder="1" applyAlignment="1">
      <alignment horizontal="center" vertical="center" wrapText="1"/>
    </xf>
    <xf numFmtId="0" fontId="8" fillId="27" borderId="1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2" fontId="8" fillId="0" borderId="45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0" fontId="8" fillId="27" borderId="75" xfId="0" applyFont="1" applyFill="1" applyBorder="1" applyAlignment="1">
      <alignment horizontal="center" vertical="center" wrapText="1"/>
    </xf>
    <xf numFmtId="0" fontId="8" fillId="27" borderId="76" xfId="0" applyFont="1" applyFill="1" applyBorder="1" applyAlignment="1">
      <alignment horizontal="center" vertical="center" wrapText="1"/>
    </xf>
    <xf numFmtId="0" fontId="8" fillId="27" borderId="77" xfId="0" applyFont="1" applyFill="1" applyBorder="1" applyAlignment="1">
      <alignment horizontal="center" vertical="center" wrapText="1"/>
    </xf>
    <xf numFmtId="0" fontId="8" fillId="27" borderId="49" xfId="0" applyFont="1" applyFill="1" applyBorder="1" applyAlignment="1">
      <alignment horizontal="center" vertical="center" wrapText="1"/>
    </xf>
    <xf numFmtId="0" fontId="8" fillId="27" borderId="4" xfId="0" applyFont="1" applyFill="1" applyBorder="1" applyAlignment="1">
      <alignment horizontal="center" vertical="center" wrapText="1"/>
    </xf>
    <xf numFmtId="0" fontId="8" fillId="27" borderId="50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7" xfId="0" applyFont="1" applyFill="1" applyBorder="1" applyAlignment="1">
      <alignment horizontal="center" vertical="center" wrapText="1"/>
    </xf>
    <xf numFmtId="0" fontId="8" fillId="27" borderId="70" xfId="0" applyFont="1" applyFill="1" applyBorder="1" applyAlignment="1">
      <alignment horizontal="center" vertical="center" wrapText="1"/>
    </xf>
    <xf numFmtId="0" fontId="8" fillId="27" borderId="15" xfId="0" applyFont="1" applyFill="1" applyBorder="1" applyAlignment="1">
      <alignment horizontal="center" vertical="center" wrapText="1"/>
    </xf>
    <xf numFmtId="0" fontId="8" fillId="27" borderId="16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8" fillId="47" borderId="71" xfId="4" applyFont="1" applyFill="1" applyBorder="1" applyAlignment="1">
      <alignment horizontal="center" vertical="center" wrapText="1"/>
    </xf>
    <xf numFmtId="0" fontId="18" fillId="47" borderId="72" xfId="4" applyFont="1" applyFill="1" applyBorder="1" applyAlignment="1">
      <alignment horizontal="center" vertical="center" wrapText="1"/>
    </xf>
    <xf numFmtId="165" fontId="18" fillId="47" borderId="73" xfId="4" applyNumberFormat="1" applyFont="1" applyFill="1" applyBorder="1" applyAlignment="1">
      <alignment horizontal="center" vertical="center" wrapText="1"/>
    </xf>
    <xf numFmtId="2" fontId="8" fillId="0" borderId="44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5" fontId="8" fillId="27" borderId="45" xfId="0" applyNumberFormat="1" applyFont="1" applyFill="1" applyBorder="1" applyAlignment="1">
      <alignment horizontal="center" vertical="center"/>
    </xf>
    <xf numFmtId="165" fontId="8" fillId="27" borderId="18" xfId="0" applyNumberFormat="1" applyFont="1" applyFill="1" applyBorder="1" applyAlignment="1">
      <alignment horizontal="center" vertical="center"/>
    </xf>
    <xf numFmtId="165" fontId="8" fillId="27" borderId="19" xfId="0" applyNumberFormat="1" applyFont="1" applyFill="1" applyBorder="1" applyAlignment="1">
      <alignment horizontal="center" vertical="center"/>
    </xf>
    <xf numFmtId="0" fontId="7" fillId="28" borderId="32" xfId="0" applyFont="1" applyFill="1" applyBorder="1" applyAlignment="1">
      <alignment horizontal="center" vertical="center"/>
    </xf>
    <xf numFmtId="0" fontId="7" fillId="28" borderId="33" xfId="0" applyFont="1" applyFill="1" applyBorder="1" applyAlignment="1">
      <alignment horizontal="center" vertical="center"/>
    </xf>
    <xf numFmtId="0" fontId="7" fillId="28" borderId="35" xfId="0" applyFont="1" applyFill="1" applyBorder="1" applyAlignment="1">
      <alignment horizontal="center" vertical="center"/>
    </xf>
    <xf numFmtId="0" fontId="7" fillId="28" borderId="3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/>
    </xf>
    <xf numFmtId="165" fontId="8" fillId="27" borderId="42" xfId="0" applyNumberFormat="1" applyFont="1" applyFill="1" applyBorder="1" applyAlignment="1">
      <alignment horizontal="center" vertical="center"/>
    </xf>
    <xf numFmtId="165" fontId="8" fillId="27" borderId="8" xfId="0" applyNumberFormat="1" applyFont="1" applyFill="1" applyBorder="1" applyAlignment="1">
      <alignment horizontal="center" vertical="center"/>
    </xf>
    <xf numFmtId="165" fontId="8" fillId="27" borderId="7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54" borderId="42" xfId="0" applyFont="1" applyFill="1" applyBorder="1" applyAlignment="1">
      <alignment horizontal="center" vertical="center"/>
    </xf>
    <xf numFmtId="0" fontId="8" fillId="54" borderId="8" xfId="0" applyFont="1" applyFill="1" applyBorder="1" applyAlignment="1">
      <alignment horizontal="center" vertical="center"/>
    </xf>
    <xf numFmtId="0" fontId="8" fillId="54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3" fillId="5" borderId="62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8" fillId="27" borderId="4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4" fillId="27" borderId="0" xfId="0" applyFont="1" applyFill="1" applyAlignment="1">
      <alignment horizontal="center" vertical="center"/>
    </xf>
    <xf numFmtId="0" fontId="6" fillId="71" borderId="0" xfId="0" applyFont="1" applyFill="1" applyAlignment="1">
      <alignment horizontal="left" vertical="center" wrapText="1"/>
    </xf>
    <xf numFmtId="0" fontId="6" fillId="63" borderId="0" xfId="0" applyFont="1" applyFill="1" applyAlignment="1">
      <alignment horizontal="left" vertical="center" wrapText="1"/>
    </xf>
    <xf numFmtId="0" fontId="6" fillId="27" borderId="0" xfId="0" applyFont="1" applyFill="1" applyAlignment="1">
      <alignment horizontal="left" vertical="center" wrapText="1"/>
    </xf>
    <xf numFmtId="0" fontId="3" fillId="5" borderId="86" xfId="0" applyFont="1" applyFill="1" applyBorder="1" applyAlignment="1">
      <alignment horizontal="center" vertical="center"/>
    </xf>
    <xf numFmtId="0" fontId="3" fillId="5" borderId="87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</cellXfs>
  <cellStyles count="8">
    <cellStyle name="Dziesiętny" xfId="1" builtinId="3"/>
    <cellStyle name="Dziesiętny 2" xfId="6" xr:uid="{00000000-0005-0000-0000-000001000000}"/>
    <cellStyle name="Dziesiętny 3" xfId="5" xr:uid="{00000000-0005-0000-0000-000002000000}"/>
    <cellStyle name="Excel Built-in Normal" xfId="2" xr:uid="{00000000-0005-0000-0000-000003000000}"/>
    <cellStyle name="Normalny" xfId="0" builtinId="0"/>
    <cellStyle name="Normalny 2" xfId="7" xr:uid="{00000000-0005-0000-0000-000005000000}"/>
    <cellStyle name="Normalny 3" xfId="4" xr:uid="{00000000-0005-0000-0000-000006000000}"/>
    <cellStyle name="Normalny 4" xfId="3" xr:uid="{00000000-0005-0000-0000-000007000000}"/>
  </cellStyles>
  <dxfs count="0"/>
  <tableStyles count="0" defaultTableStyle="TableStyleMedium2" defaultPivotStyle="PivotStyleLight16"/>
  <colors>
    <mruColors>
      <color rgb="FF6CDF63"/>
      <color rgb="FFAED7FC"/>
      <color rgb="FFC0C0C0"/>
      <color rgb="FF046041"/>
      <color rgb="FF046C49"/>
      <color rgb="FFCFC0B1"/>
      <color rgb="FFE3B39D"/>
      <color rgb="FFD98165"/>
      <color rgb="FF3366CC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jpg"/><Relationship Id="rId23" Type="http://schemas.openxmlformats.org/officeDocument/2006/relationships/image" Target="../media/image23.emf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g"/><Relationship Id="rId34" Type="http://schemas.openxmlformats.org/officeDocument/2006/relationships/image" Target="../media/image34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emf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g"/><Relationship Id="rId14" Type="http://schemas.openxmlformats.org/officeDocument/2006/relationships/image" Target="../media/image14.jpeg"/><Relationship Id="rId35" Type="http://schemas.openxmlformats.org/officeDocument/2006/relationships/image" Target="../media/image35.emf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220" Type="http://schemas.openxmlformats.org/officeDocument/2006/relationships/image" Target="../media/image220.jpe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emf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263" Type="http://schemas.openxmlformats.org/officeDocument/2006/relationships/image" Target="../media/image263.jp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jp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emf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jpg"/><Relationship Id="rId50" Type="http://schemas.openxmlformats.org/officeDocument/2006/relationships/image" Target="../media/image50.jpeg"/><Relationship Id="rId104" Type="http://schemas.openxmlformats.org/officeDocument/2006/relationships/image" Target="../media/image104.pn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png"/><Relationship Id="rId246" Type="http://schemas.openxmlformats.org/officeDocument/2006/relationships/image" Target="../media/image246.emf"/><Relationship Id="rId267" Type="http://schemas.openxmlformats.org/officeDocument/2006/relationships/image" Target="../media/image26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42" Type="http://schemas.openxmlformats.org/officeDocument/2006/relationships/image" Target="../media/image42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511969</xdr:colOff>
      <xdr:row>7</xdr:row>
      <xdr:rowOff>47625</xdr:rowOff>
    </xdr:from>
    <xdr:to>
      <xdr:col>0</xdr:col>
      <xdr:colOff>1654969</xdr:colOff>
      <xdr:row>7</xdr:row>
      <xdr:rowOff>1759539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4679156"/>
          <a:ext cx="1143000" cy="17119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1042459</xdr:colOff>
      <xdr:row>6</xdr:row>
      <xdr:rowOff>473604</xdr:rowOff>
    </xdr:to>
    <xdr:pic>
      <xdr:nvPicPr>
        <xdr:cNvPr id="3" name="Obraz 2" descr="07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72675" y="7791450"/>
          <a:ext cx="1042459" cy="473604"/>
        </a:xfrm>
        <a:prstGeom prst="rect">
          <a:avLst/>
        </a:prstGeom>
      </xdr:spPr>
    </xdr:pic>
    <xdr:clientData/>
  </xdr:twoCellAnchor>
  <xdr:twoCellAnchor>
    <xdr:from>
      <xdr:col>6</xdr:col>
      <xdr:colOff>1031491</xdr:colOff>
      <xdr:row>6</xdr:row>
      <xdr:rowOff>12650</xdr:rowOff>
    </xdr:from>
    <xdr:to>
      <xdr:col>7</xdr:col>
      <xdr:colOff>1031491</xdr:colOff>
      <xdr:row>7</xdr:row>
      <xdr:rowOff>0</xdr:rowOff>
    </xdr:to>
    <xdr:pic>
      <xdr:nvPicPr>
        <xdr:cNvPr id="4" name="Obraz 624" descr="Bez tytuł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956416" y="7804100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1031491</xdr:colOff>
      <xdr:row>6</xdr:row>
      <xdr:rowOff>12650</xdr:rowOff>
    </xdr:from>
    <xdr:to>
      <xdr:col>7</xdr:col>
      <xdr:colOff>1031491</xdr:colOff>
      <xdr:row>7</xdr:row>
      <xdr:rowOff>0</xdr:rowOff>
    </xdr:to>
    <xdr:pic>
      <xdr:nvPicPr>
        <xdr:cNvPr id="5" name="Obraz 624" descr="Bez tytułu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956416" y="7804100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607219</xdr:colOff>
      <xdr:row>11</xdr:row>
      <xdr:rowOff>59532</xdr:rowOff>
    </xdr:from>
    <xdr:to>
      <xdr:col>0</xdr:col>
      <xdr:colOff>1512093</xdr:colOff>
      <xdr:row>11</xdr:row>
      <xdr:rowOff>1810633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8489157"/>
          <a:ext cx="904874" cy="1751101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321469</xdr:colOff>
      <xdr:row>15</xdr:row>
      <xdr:rowOff>476250</xdr:rowOff>
    </xdr:from>
    <xdr:to>
      <xdr:col>0</xdr:col>
      <xdr:colOff>1750219</xdr:colOff>
      <xdr:row>16</xdr:row>
      <xdr:rowOff>536272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2703969"/>
          <a:ext cx="1428750" cy="1298272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226218</xdr:colOff>
      <xdr:row>21</xdr:row>
      <xdr:rowOff>95250</xdr:rowOff>
    </xdr:from>
    <xdr:to>
      <xdr:col>0</xdr:col>
      <xdr:colOff>1959768</xdr:colOff>
      <xdr:row>21</xdr:row>
      <xdr:rowOff>1136778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" y="16573500"/>
          <a:ext cx="1733550" cy="104152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321468</xdr:rowOff>
    </xdr:from>
    <xdr:to>
      <xdr:col>0</xdr:col>
      <xdr:colOff>2023248</xdr:colOff>
      <xdr:row>26</xdr:row>
      <xdr:rowOff>831056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19931062"/>
          <a:ext cx="1975623" cy="1771650"/>
        </a:xfrm>
        <a:prstGeom prst="rect">
          <a:avLst/>
        </a:prstGeom>
        <a:noFill/>
      </xdr:spPr>
    </xdr:pic>
    <xdr:clientData/>
  </xdr:twoCellAnchor>
  <xdr:oneCellAnchor>
    <xdr:from>
      <xdr:col>6</xdr:col>
      <xdr:colOff>1</xdr:colOff>
      <xdr:row>24</xdr:row>
      <xdr:rowOff>36059</xdr:rowOff>
    </xdr:from>
    <xdr:ext cx="1047750" cy="571500"/>
    <xdr:pic>
      <xdr:nvPicPr>
        <xdr:cNvPr id="10" name="Picture 38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924926" y="36040559"/>
          <a:ext cx="1047750" cy="571500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30480</xdr:colOff>
      <xdr:row>24</xdr:row>
      <xdr:rowOff>0</xdr:rowOff>
    </xdr:from>
    <xdr:ext cx="1017270" cy="630330"/>
    <xdr:pic>
      <xdr:nvPicPr>
        <xdr:cNvPr id="11" name="Picture 562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36004500"/>
          <a:ext cx="1017270" cy="630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</xdr:colOff>
      <xdr:row>24</xdr:row>
      <xdr:rowOff>36059</xdr:rowOff>
    </xdr:from>
    <xdr:ext cx="1047750" cy="571500"/>
    <xdr:pic>
      <xdr:nvPicPr>
        <xdr:cNvPr id="12" name="Picture 38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72676" y="36040559"/>
          <a:ext cx="1047750" cy="571500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1</xdr:colOff>
      <xdr:row>29</xdr:row>
      <xdr:rowOff>36059</xdr:rowOff>
    </xdr:from>
    <xdr:to>
      <xdr:col>9</xdr:col>
      <xdr:colOff>1</xdr:colOff>
      <xdr:row>29</xdr:row>
      <xdr:rowOff>607559</xdr:rowOff>
    </xdr:to>
    <xdr:pic>
      <xdr:nvPicPr>
        <xdr:cNvPr id="13" name="Picture 38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1" y="40460159"/>
          <a:ext cx="1047750" cy="571500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1031875</xdr:colOff>
      <xdr:row>29</xdr:row>
      <xdr:rowOff>12700</xdr:rowOff>
    </xdr:from>
    <xdr:to>
      <xdr:col>9</xdr:col>
      <xdr:colOff>1031875</xdr:colOff>
      <xdr:row>30</xdr:row>
      <xdr:rowOff>15875</xdr:rowOff>
    </xdr:to>
    <xdr:pic>
      <xdr:nvPicPr>
        <xdr:cNvPr id="14" name="Obraz 624" descr="Bez tytułu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80875" y="40436800"/>
          <a:ext cx="1047750" cy="63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29</xdr:row>
      <xdr:rowOff>0</xdr:rowOff>
    </xdr:from>
    <xdr:to>
      <xdr:col>7</xdr:col>
      <xdr:colOff>0</xdr:colOff>
      <xdr:row>30</xdr:row>
      <xdr:rowOff>2721</xdr:rowOff>
    </xdr:to>
    <xdr:pic>
      <xdr:nvPicPr>
        <xdr:cNvPr id="15" name="Picture 5623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40424100"/>
          <a:ext cx="1017270" cy="631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11</xdr:col>
      <xdr:colOff>1</xdr:colOff>
      <xdr:row>30</xdr:row>
      <xdr:rowOff>2722</xdr:rowOff>
    </xdr:to>
    <xdr:pic>
      <xdr:nvPicPr>
        <xdr:cNvPr id="16" name="Obraz 15" descr="085-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40424100"/>
          <a:ext cx="1047751" cy="631372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30</xdr:row>
      <xdr:rowOff>238126</xdr:rowOff>
    </xdr:from>
    <xdr:to>
      <xdr:col>0</xdr:col>
      <xdr:colOff>1883806</xdr:colOff>
      <xdr:row>32</xdr:row>
      <xdr:rowOff>684213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4384001"/>
          <a:ext cx="1534556" cy="1970087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34</xdr:row>
      <xdr:rowOff>119063</xdr:rowOff>
    </xdr:from>
    <xdr:to>
      <xdr:col>0</xdr:col>
      <xdr:colOff>1708595</xdr:colOff>
      <xdr:row>35</xdr:row>
      <xdr:rowOff>1149733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29194126"/>
          <a:ext cx="1399032" cy="2276857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309563</xdr:colOff>
      <xdr:row>39</xdr:row>
      <xdr:rowOff>226219</xdr:rowOff>
    </xdr:from>
    <xdr:to>
      <xdr:col>0</xdr:col>
      <xdr:colOff>2024063</xdr:colOff>
      <xdr:row>40</xdr:row>
      <xdr:rowOff>800329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33718500"/>
          <a:ext cx="1714500" cy="1836173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37</xdr:row>
      <xdr:rowOff>634999</xdr:rowOff>
    </xdr:from>
    <xdr:to>
      <xdr:col>7</xdr:col>
      <xdr:colOff>0</xdr:colOff>
      <xdr:row>38</xdr:row>
      <xdr:rowOff>619123</xdr:rowOff>
    </xdr:to>
    <xdr:pic>
      <xdr:nvPicPr>
        <xdr:cNvPr id="20" name="Picture 5623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22742524"/>
          <a:ext cx="1017270" cy="62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1031491</xdr:colOff>
      <xdr:row>38</xdr:row>
      <xdr:rowOff>12650</xdr:rowOff>
    </xdr:from>
    <xdr:to>
      <xdr:col>8</xdr:col>
      <xdr:colOff>1031491</xdr:colOff>
      <xdr:row>39</xdr:row>
      <xdr:rowOff>0</xdr:rowOff>
    </xdr:to>
    <xdr:pic>
      <xdr:nvPicPr>
        <xdr:cNvPr id="21" name="Obraz 624" descr="Bez tytułu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22758350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30480</xdr:colOff>
      <xdr:row>43</xdr:row>
      <xdr:rowOff>0</xdr:rowOff>
    </xdr:from>
    <xdr:to>
      <xdr:col>7</xdr:col>
      <xdr:colOff>0</xdr:colOff>
      <xdr:row>44</xdr:row>
      <xdr:rowOff>3074</xdr:rowOff>
    </xdr:to>
    <xdr:pic>
      <xdr:nvPicPr>
        <xdr:cNvPr id="23" name="Picture 5623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27165300"/>
          <a:ext cx="1017270" cy="630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48</xdr:row>
      <xdr:rowOff>0</xdr:rowOff>
    </xdr:from>
    <xdr:to>
      <xdr:col>7</xdr:col>
      <xdr:colOff>0</xdr:colOff>
      <xdr:row>49</xdr:row>
      <xdr:rowOff>3074</xdr:rowOff>
    </xdr:to>
    <xdr:pic>
      <xdr:nvPicPr>
        <xdr:cNvPr id="25" name="Picture 5623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8261" y="37278469"/>
          <a:ext cx="1017270" cy="630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54</xdr:row>
      <xdr:rowOff>83344</xdr:rowOff>
    </xdr:from>
    <xdr:to>
      <xdr:col>0</xdr:col>
      <xdr:colOff>1920874</xdr:colOff>
      <xdr:row>54</xdr:row>
      <xdr:rowOff>1460392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6827282"/>
          <a:ext cx="1539874" cy="13770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1020536</xdr:colOff>
      <xdr:row>54</xdr:row>
      <xdr:rowOff>153</xdr:rowOff>
    </xdr:to>
    <xdr:pic>
      <xdr:nvPicPr>
        <xdr:cNvPr id="27" name="Picture 5623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47377350"/>
          <a:ext cx="1020536" cy="628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53</xdr:row>
      <xdr:rowOff>19050</xdr:rowOff>
    </xdr:from>
    <xdr:to>
      <xdr:col>8</xdr:col>
      <xdr:colOff>1016000</xdr:colOff>
      <xdr:row>53</xdr:row>
      <xdr:rowOff>603250</xdr:rowOff>
    </xdr:to>
    <xdr:pic>
      <xdr:nvPicPr>
        <xdr:cNvPr id="28" name="Picture 1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068049" y="47396400"/>
          <a:ext cx="996951" cy="584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10</xdr:col>
      <xdr:colOff>1031875</xdr:colOff>
      <xdr:row>52</xdr:row>
      <xdr:rowOff>622300</xdr:rowOff>
    </xdr:from>
    <xdr:to>
      <xdr:col>12</xdr:col>
      <xdr:colOff>15875</xdr:colOff>
      <xdr:row>54</xdr:row>
      <xdr:rowOff>153</xdr:rowOff>
    </xdr:to>
    <xdr:pic>
      <xdr:nvPicPr>
        <xdr:cNvPr id="29" name="Obraz 624" descr="Bez tytułu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176375" y="47371000"/>
          <a:ext cx="1079500" cy="635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130968</xdr:colOff>
      <xdr:row>61</xdr:row>
      <xdr:rowOff>321468</xdr:rowOff>
    </xdr:from>
    <xdr:to>
      <xdr:col>0</xdr:col>
      <xdr:colOff>2189402</xdr:colOff>
      <xdr:row>64</xdr:row>
      <xdr:rowOff>154779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" y="52982812"/>
          <a:ext cx="2058434" cy="2333623"/>
        </a:xfrm>
        <a:prstGeom prst="rect">
          <a:avLst/>
        </a:prstGeom>
      </xdr:spPr>
    </xdr:pic>
    <xdr:clientData/>
  </xdr:twoCellAnchor>
  <xdr:twoCellAnchor>
    <xdr:from>
      <xdr:col>7</xdr:col>
      <xdr:colOff>15491</xdr:colOff>
      <xdr:row>57</xdr:row>
      <xdr:rowOff>12650</xdr:rowOff>
    </xdr:from>
    <xdr:to>
      <xdr:col>7</xdr:col>
      <xdr:colOff>1063241</xdr:colOff>
      <xdr:row>58</xdr:row>
      <xdr:rowOff>0</xdr:rowOff>
    </xdr:to>
    <xdr:pic>
      <xdr:nvPicPr>
        <xdr:cNvPr id="31" name="Obraz 624" descr="Bez tytułu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988166" y="50799950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0</xdr:colOff>
      <xdr:row>57</xdr:row>
      <xdr:rowOff>614458</xdr:rowOff>
    </xdr:to>
    <xdr:pic>
      <xdr:nvPicPr>
        <xdr:cNvPr id="32" name="Obraz 31" descr="085-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50787300"/>
          <a:ext cx="1047750" cy="614458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57</xdr:row>
      <xdr:rowOff>0</xdr:rowOff>
    </xdr:from>
    <xdr:ext cx="1020536" cy="630484"/>
    <xdr:pic>
      <xdr:nvPicPr>
        <xdr:cNvPr id="33" name="Picture 5623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192250" y="50787300"/>
          <a:ext cx="1020536" cy="630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30480</xdr:colOff>
      <xdr:row>69</xdr:row>
      <xdr:rowOff>0</xdr:rowOff>
    </xdr:from>
    <xdr:to>
      <xdr:col>7</xdr:col>
      <xdr:colOff>0</xdr:colOff>
      <xdr:row>70</xdr:row>
      <xdr:rowOff>37353</xdr:rowOff>
    </xdr:to>
    <xdr:pic>
      <xdr:nvPicPr>
        <xdr:cNvPr id="35" name="Picture 5623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57702450"/>
          <a:ext cx="1017270" cy="666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1031874</xdr:colOff>
      <xdr:row>68</xdr:row>
      <xdr:rowOff>622300</xdr:rowOff>
    </xdr:from>
    <xdr:to>
      <xdr:col>9</xdr:col>
      <xdr:colOff>31749</xdr:colOff>
      <xdr:row>70</xdr:row>
      <xdr:rowOff>38101</xdr:rowOff>
    </xdr:to>
    <xdr:pic>
      <xdr:nvPicPr>
        <xdr:cNvPr id="36" name="Obraz 624" descr="Bez tytułu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04549" y="57696100"/>
          <a:ext cx="1123950" cy="673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369093</xdr:colOff>
      <xdr:row>78</xdr:row>
      <xdr:rowOff>59531</xdr:rowOff>
    </xdr:from>
    <xdr:to>
      <xdr:col>0</xdr:col>
      <xdr:colOff>1940718</xdr:colOff>
      <xdr:row>80</xdr:row>
      <xdr:rowOff>348721</xdr:rowOff>
    </xdr:to>
    <xdr:pic>
      <xdr:nvPicPr>
        <xdr:cNvPr id="37" name="Picture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9093" y="64662844"/>
          <a:ext cx="1571625" cy="155125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80</xdr:row>
      <xdr:rowOff>619125</xdr:rowOff>
    </xdr:from>
    <xdr:to>
      <xdr:col>0</xdr:col>
      <xdr:colOff>1873250</xdr:colOff>
      <xdr:row>83</xdr:row>
      <xdr:rowOff>334440</xdr:rowOff>
    </xdr:to>
    <xdr:pic>
      <xdr:nvPicPr>
        <xdr:cNvPr id="38" name="Picture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38125" y="66484500"/>
          <a:ext cx="1635125" cy="160840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</xdr:colOff>
      <xdr:row>77</xdr:row>
      <xdr:rowOff>0</xdr:rowOff>
    </xdr:from>
    <xdr:to>
      <xdr:col>7</xdr:col>
      <xdr:colOff>0</xdr:colOff>
      <xdr:row>78</xdr:row>
      <xdr:rowOff>38100</xdr:rowOff>
    </xdr:to>
    <xdr:pic>
      <xdr:nvPicPr>
        <xdr:cNvPr id="39" name="Picture 5623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62731650"/>
          <a:ext cx="10172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1031875</xdr:colOff>
      <xdr:row>76</xdr:row>
      <xdr:rowOff>622300</xdr:rowOff>
    </xdr:from>
    <xdr:to>
      <xdr:col>9</xdr:col>
      <xdr:colOff>1031875</xdr:colOff>
      <xdr:row>78</xdr:row>
      <xdr:rowOff>19051</xdr:rowOff>
    </xdr:to>
    <xdr:pic>
      <xdr:nvPicPr>
        <xdr:cNvPr id="40" name="Obraz 624" descr="Bez tytułu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80875" y="62725300"/>
          <a:ext cx="1047750" cy="654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1036320</xdr:colOff>
      <xdr:row>78</xdr:row>
      <xdr:rowOff>397</xdr:rowOff>
    </xdr:to>
    <xdr:pic>
      <xdr:nvPicPr>
        <xdr:cNvPr id="41" name="Picture 38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0" y="62731650"/>
          <a:ext cx="1036320" cy="62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11906</xdr:rowOff>
    </xdr:from>
    <xdr:to>
      <xdr:col>0</xdr:col>
      <xdr:colOff>1886712</xdr:colOff>
      <xdr:row>89</xdr:row>
      <xdr:rowOff>591029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58781"/>
          <a:ext cx="1886712" cy="1841186"/>
        </a:xfrm>
        <a:prstGeom prst="rect">
          <a:avLst/>
        </a:prstGeom>
      </xdr:spPr>
    </xdr:pic>
    <xdr:clientData/>
  </xdr:twoCellAnchor>
  <xdr:twoCellAnchor editAs="oneCell">
    <xdr:from>
      <xdr:col>0</xdr:col>
      <xdr:colOff>607218</xdr:colOff>
      <xdr:row>90</xdr:row>
      <xdr:rowOff>11906</xdr:rowOff>
    </xdr:from>
    <xdr:to>
      <xdr:col>0</xdr:col>
      <xdr:colOff>2012622</xdr:colOff>
      <xdr:row>92</xdr:row>
      <xdr:rowOff>257968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8" y="72151875"/>
          <a:ext cx="1405404" cy="150812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7</xdr:col>
      <xdr:colOff>0</xdr:colOff>
      <xdr:row>87</xdr:row>
      <xdr:rowOff>19050</xdr:rowOff>
    </xdr:to>
    <xdr:pic>
      <xdr:nvPicPr>
        <xdr:cNvPr id="44" name="Picture 5623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68389500"/>
          <a:ext cx="1047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85</xdr:row>
      <xdr:rowOff>619125</xdr:rowOff>
    </xdr:from>
    <xdr:to>
      <xdr:col>9</xdr:col>
      <xdr:colOff>36195</xdr:colOff>
      <xdr:row>87</xdr:row>
      <xdr:rowOff>22225</xdr:rowOff>
    </xdr:to>
    <xdr:pic>
      <xdr:nvPicPr>
        <xdr:cNvPr id="45" name="Picture 38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96625" y="68379975"/>
          <a:ext cx="1036320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1047749</xdr:colOff>
      <xdr:row>86</xdr:row>
      <xdr:rowOff>0</xdr:rowOff>
    </xdr:from>
    <xdr:to>
      <xdr:col>10</xdr:col>
      <xdr:colOff>0</xdr:colOff>
      <xdr:row>87</xdr:row>
      <xdr:rowOff>38100</xdr:rowOff>
    </xdr:to>
    <xdr:pic>
      <xdr:nvPicPr>
        <xdr:cNvPr id="46" name="Obraz 45" descr="075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96749" y="68389500"/>
          <a:ext cx="1047751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96</xdr:row>
      <xdr:rowOff>83344</xdr:rowOff>
    </xdr:from>
    <xdr:to>
      <xdr:col>0</xdr:col>
      <xdr:colOff>2046568</xdr:colOff>
      <xdr:row>96</xdr:row>
      <xdr:rowOff>1273969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" y="76009500"/>
          <a:ext cx="1927506" cy="11906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7</xdr:col>
      <xdr:colOff>0</xdr:colOff>
      <xdr:row>95</xdr:row>
      <xdr:rowOff>609600</xdr:rowOff>
    </xdr:to>
    <xdr:pic>
      <xdr:nvPicPr>
        <xdr:cNvPr id="48" name="Picture 562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74009250"/>
          <a:ext cx="1047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1036320</xdr:colOff>
      <xdr:row>96</xdr:row>
      <xdr:rowOff>2368</xdr:rowOff>
    </xdr:to>
    <xdr:pic>
      <xdr:nvPicPr>
        <xdr:cNvPr id="49" name="Picture 38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0" y="74009250"/>
          <a:ext cx="103632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1047749</xdr:colOff>
      <xdr:row>95</xdr:row>
      <xdr:rowOff>0</xdr:rowOff>
    </xdr:from>
    <xdr:to>
      <xdr:col>10</xdr:col>
      <xdr:colOff>0</xdr:colOff>
      <xdr:row>96</xdr:row>
      <xdr:rowOff>2368</xdr:rowOff>
    </xdr:to>
    <xdr:pic>
      <xdr:nvPicPr>
        <xdr:cNvPr id="50" name="Obraz 49" descr="075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096749" y="74009250"/>
          <a:ext cx="1047751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428625</xdr:rowOff>
    </xdr:from>
    <xdr:to>
      <xdr:col>0</xdr:col>
      <xdr:colOff>2127502</xdr:colOff>
      <xdr:row>104</xdr:row>
      <xdr:rowOff>111123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748063"/>
          <a:ext cx="2127502" cy="220662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7</xdr:col>
      <xdr:colOff>0</xdr:colOff>
      <xdr:row>100</xdr:row>
      <xdr:rowOff>2381</xdr:rowOff>
    </xdr:to>
    <xdr:pic>
      <xdr:nvPicPr>
        <xdr:cNvPr id="55" name="Picture 5623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17781" y="78712219"/>
          <a:ext cx="1047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99</xdr:row>
      <xdr:rowOff>0</xdr:rowOff>
    </xdr:from>
    <xdr:to>
      <xdr:col>13</xdr:col>
      <xdr:colOff>1016000</xdr:colOff>
      <xdr:row>100</xdr:row>
      <xdr:rowOff>21431</xdr:rowOff>
    </xdr:to>
    <xdr:pic>
      <xdr:nvPicPr>
        <xdr:cNvPr id="56" name="Picture 252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275844" y="78712219"/>
          <a:ext cx="1016000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226219</xdr:colOff>
      <xdr:row>108</xdr:row>
      <xdr:rowOff>178594</xdr:rowOff>
    </xdr:from>
    <xdr:to>
      <xdr:col>0</xdr:col>
      <xdr:colOff>1991145</xdr:colOff>
      <xdr:row>108</xdr:row>
      <xdr:rowOff>1353711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9" y="84546282"/>
          <a:ext cx="1764926" cy="117511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7</xdr:col>
      <xdr:colOff>0</xdr:colOff>
      <xdr:row>108</xdr:row>
      <xdr:rowOff>1</xdr:rowOff>
    </xdr:to>
    <xdr:pic>
      <xdr:nvPicPr>
        <xdr:cNvPr id="58" name="Picture 5623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82429350"/>
          <a:ext cx="10477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112</xdr:row>
      <xdr:rowOff>127000</xdr:rowOff>
    </xdr:from>
    <xdr:to>
      <xdr:col>0</xdr:col>
      <xdr:colOff>1701165</xdr:colOff>
      <xdr:row>112</xdr:row>
      <xdr:rowOff>1785112</xdr:rowOff>
    </xdr:to>
    <xdr:pic>
      <xdr:nvPicPr>
        <xdr:cNvPr id="77" name="Obraz 76" descr="podpora kwadraty małe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19125" y="96367600"/>
          <a:ext cx="1082040" cy="1658112"/>
        </a:xfrm>
        <a:prstGeom prst="rect">
          <a:avLst/>
        </a:prstGeom>
      </xdr:spPr>
    </xdr:pic>
    <xdr:clientData/>
  </xdr:twoCellAnchor>
  <xdr:twoCellAnchor editAs="oneCell">
    <xdr:from>
      <xdr:col>0</xdr:col>
      <xdr:colOff>746125</xdr:colOff>
      <xdr:row>113</xdr:row>
      <xdr:rowOff>142875</xdr:rowOff>
    </xdr:from>
    <xdr:to>
      <xdr:col>0</xdr:col>
      <xdr:colOff>1468501</xdr:colOff>
      <xdr:row>113</xdr:row>
      <xdr:rowOff>1800987</xdr:rowOff>
    </xdr:to>
    <xdr:pic>
      <xdr:nvPicPr>
        <xdr:cNvPr id="78" name="Obraz 77" descr="podpora okręgi małe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46125" y="98278950"/>
          <a:ext cx="722376" cy="1658112"/>
        </a:xfrm>
        <a:prstGeom prst="rect">
          <a:avLst/>
        </a:prstGeom>
      </xdr:spPr>
    </xdr:pic>
    <xdr:clientData/>
  </xdr:twoCellAnchor>
  <xdr:twoCellAnchor editAs="oneCell">
    <xdr:from>
      <xdr:col>7</xdr:col>
      <xdr:colOff>17098</xdr:colOff>
      <xdr:row>111</xdr:row>
      <xdr:rowOff>6985</xdr:rowOff>
    </xdr:from>
    <xdr:to>
      <xdr:col>7</xdr:col>
      <xdr:colOff>1041399</xdr:colOff>
      <xdr:row>111</xdr:row>
      <xdr:rowOff>590550</xdr:rowOff>
    </xdr:to>
    <xdr:pic>
      <xdr:nvPicPr>
        <xdr:cNvPr id="79" name="Picture 250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89773" y="95618935"/>
          <a:ext cx="1024301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-1</xdr:colOff>
      <xdr:row>111</xdr:row>
      <xdr:rowOff>-1</xdr:rowOff>
    </xdr:from>
    <xdr:to>
      <xdr:col>9</xdr:col>
      <xdr:colOff>0</xdr:colOff>
      <xdr:row>112</xdr:row>
      <xdr:rowOff>154</xdr:rowOff>
    </xdr:to>
    <xdr:pic>
      <xdr:nvPicPr>
        <xdr:cNvPr id="80" name="Obraz 79" descr="085-1.pn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48999" y="95611949"/>
          <a:ext cx="1047751" cy="628805"/>
        </a:xfrm>
        <a:prstGeom prst="rect">
          <a:avLst/>
        </a:prstGeom>
      </xdr:spPr>
    </xdr:pic>
    <xdr:clientData/>
  </xdr:twoCellAnchor>
  <xdr:twoCellAnchor editAs="oneCell">
    <xdr:from>
      <xdr:col>6</xdr:col>
      <xdr:colOff>9524</xdr:colOff>
      <xdr:row>111</xdr:row>
      <xdr:rowOff>3175</xdr:rowOff>
    </xdr:from>
    <xdr:to>
      <xdr:col>7</xdr:col>
      <xdr:colOff>1866</xdr:colOff>
      <xdr:row>112</xdr:row>
      <xdr:rowOff>19049</xdr:rowOff>
    </xdr:to>
    <xdr:pic>
      <xdr:nvPicPr>
        <xdr:cNvPr id="81" name="Obraz 625" descr="Bez tytułu.pn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34449" y="95615125"/>
          <a:ext cx="1040092" cy="644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111</xdr:row>
      <xdr:rowOff>19050</xdr:rowOff>
    </xdr:from>
    <xdr:to>
      <xdr:col>5</xdr:col>
      <xdr:colOff>19732</xdr:colOff>
      <xdr:row>111</xdr:row>
      <xdr:rowOff>552450</xdr:rowOff>
    </xdr:to>
    <xdr:pic>
      <xdr:nvPicPr>
        <xdr:cNvPr id="82" name="Picture 14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877175" y="95631000"/>
          <a:ext cx="19732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31750</xdr:colOff>
      <xdr:row>116</xdr:row>
      <xdr:rowOff>15875</xdr:rowOff>
    </xdr:from>
    <xdr:to>
      <xdr:col>7</xdr:col>
      <xdr:colOff>31750</xdr:colOff>
      <xdr:row>117</xdr:row>
      <xdr:rowOff>1222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956675" y="101409500"/>
          <a:ext cx="1047750" cy="6104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31750</xdr:colOff>
      <xdr:row>116</xdr:row>
      <xdr:rowOff>15875</xdr:rowOff>
    </xdr:from>
    <xdr:to>
      <xdr:col>7</xdr:col>
      <xdr:colOff>31750</xdr:colOff>
      <xdr:row>117</xdr:row>
      <xdr:rowOff>19049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956675" y="101409500"/>
          <a:ext cx="1047750" cy="63182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1031874</xdr:colOff>
      <xdr:row>115</xdr:row>
      <xdr:rowOff>622300</xdr:rowOff>
    </xdr:from>
    <xdr:to>
      <xdr:col>9</xdr:col>
      <xdr:colOff>1268</xdr:colOff>
      <xdr:row>117</xdr:row>
      <xdr:rowOff>19049</xdr:rowOff>
    </xdr:to>
    <xdr:pic>
      <xdr:nvPicPr>
        <xdr:cNvPr id="86" name="Obraz 624" descr="Bez tytułu.pn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04549" y="101387275"/>
          <a:ext cx="1093469" cy="654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</xdr:colOff>
      <xdr:row>123</xdr:row>
      <xdr:rowOff>19050</xdr:rowOff>
    </xdr:from>
    <xdr:to>
      <xdr:col>6</xdr:col>
      <xdr:colOff>1028700</xdr:colOff>
      <xdr:row>124</xdr:row>
      <xdr:rowOff>19051</xdr:rowOff>
    </xdr:to>
    <xdr:pic>
      <xdr:nvPicPr>
        <xdr:cNvPr id="88" name="Picture 562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36355" y="105813225"/>
          <a:ext cx="101727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</xdr:colOff>
      <xdr:row>123</xdr:row>
      <xdr:rowOff>15875</xdr:rowOff>
    </xdr:from>
    <xdr:to>
      <xdr:col>9</xdr:col>
      <xdr:colOff>31750</xdr:colOff>
      <xdr:row>124</xdr:row>
      <xdr:rowOff>1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05810050"/>
          <a:ext cx="1047750" cy="61277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31750</xdr:colOff>
      <xdr:row>123</xdr:row>
      <xdr:rowOff>15875</xdr:rowOff>
    </xdr:from>
    <xdr:to>
      <xdr:col>9</xdr:col>
      <xdr:colOff>31750</xdr:colOff>
      <xdr:row>124</xdr:row>
      <xdr:rowOff>19051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05810050"/>
          <a:ext cx="1047750" cy="63182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1031874</xdr:colOff>
      <xdr:row>122</xdr:row>
      <xdr:rowOff>622300</xdr:rowOff>
    </xdr:from>
    <xdr:to>
      <xdr:col>11</xdr:col>
      <xdr:colOff>1867</xdr:colOff>
      <xdr:row>124</xdr:row>
      <xdr:rowOff>19049</xdr:rowOff>
    </xdr:to>
    <xdr:pic>
      <xdr:nvPicPr>
        <xdr:cNvPr id="91" name="Obraz 624" descr="Bez tytułu.pn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28624" y="105787825"/>
          <a:ext cx="1065493" cy="654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31750</xdr:colOff>
      <xdr:row>123</xdr:row>
      <xdr:rowOff>15875</xdr:rowOff>
    </xdr:from>
    <xdr:ext cx="1050551" cy="610425"/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05810050"/>
          <a:ext cx="1050551" cy="6104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31750</xdr:colOff>
      <xdr:row>123</xdr:row>
      <xdr:rowOff>15875</xdr:rowOff>
    </xdr:from>
    <xdr:ext cx="1050551" cy="633505"/>
    <xdr:pic>
      <xdr:nvPicPr>
        <xdr:cNvPr id="93" name="Picture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05810050"/>
          <a:ext cx="1050551" cy="633505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30480</xdr:colOff>
      <xdr:row>128</xdr:row>
      <xdr:rowOff>0</xdr:rowOff>
    </xdr:from>
    <xdr:to>
      <xdr:col>7</xdr:col>
      <xdr:colOff>0</xdr:colOff>
      <xdr:row>129</xdr:row>
      <xdr:rowOff>1221</xdr:rowOff>
    </xdr:to>
    <xdr:pic>
      <xdr:nvPicPr>
        <xdr:cNvPr id="95" name="Picture 5623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10213775"/>
          <a:ext cx="1017270" cy="62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</xdr:colOff>
      <xdr:row>128</xdr:row>
      <xdr:rowOff>15875</xdr:rowOff>
    </xdr:from>
    <xdr:to>
      <xdr:col>9</xdr:col>
      <xdr:colOff>31750</xdr:colOff>
      <xdr:row>129</xdr:row>
      <xdr:rowOff>1221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10229650"/>
          <a:ext cx="1047750" cy="6104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1031874</xdr:colOff>
      <xdr:row>127</xdr:row>
      <xdr:rowOff>622300</xdr:rowOff>
    </xdr:from>
    <xdr:to>
      <xdr:col>11</xdr:col>
      <xdr:colOff>1867</xdr:colOff>
      <xdr:row>129</xdr:row>
      <xdr:rowOff>19048</xdr:rowOff>
    </xdr:to>
    <xdr:pic>
      <xdr:nvPicPr>
        <xdr:cNvPr id="97" name="Obraz 624" descr="Bez tytułu.pn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28624" y="110207425"/>
          <a:ext cx="1065493" cy="654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31750</xdr:colOff>
      <xdr:row>128</xdr:row>
      <xdr:rowOff>15875</xdr:rowOff>
    </xdr:from>
    <xdr:ext cx="1050551" cy="610425"/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10229650"/>
          <a:ext cx="1050551" cy="6104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31750</xdr:colOff>
      <xdr:row>128</xdr:row>
      <xdr:rowOff>15875</xdr:rowOff>
    </xdr:from>
    <xdr:ext cx="1050551" cy="633505"/>
    <xdr:pic>
      <xdr:nvPicPr>
        <xdr:cNvPr id="99" name="Picture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10229650"/>
          <a:ext cx="1050551" cy="633505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0</xdr:colOff>
      <xdr:row>137</xdr:row>
      <xdr:rowOff>0</xdr:rowOff>
    </xdr:from>
    <xdr:to>
      <xdr:col>8</xdr:col>
      <xdr:colOff>7938</xdr:colOff>
      <xdr:row>138</xdr:row>
      <xdr:rowOff>1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972675" y="115871625"/>
          <a:ext cx="1084263" cy="6858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3174</xdr:colOff>
      <xdr:row>137</xdr:row>
      <xdr:rowOff>12700</xdr:rowOff>
    </xdr:from>
    <xdr:to>
      <xdr:col>8</xdr:col>
      <xdr:colOff>1009649</xdr:colOff>
      <xdr:row>138</xdr:row>
      <xdr:rowOff>1</xdr:rowOff>
    </xdr:to>
    <xdr:pic>
      <xdr:nvPicPr>
        <xdr:cNvPr id="102" name="Obraz 624" descr="Bez tytułu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52174" y="115884325"/>
          <a:ext cx="10064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154781</xdr:colOff>
      <xdr:row>144</xdr:row>
      <xdr:rowOff>511969</xdr:rowOff>
    </xdr:from>
    <xdr:to>
      <xdr:col>0</xdr:col>
      <xdr:colOff>2075656</xdr:colOff>
      <xdr:row>146</xdr:row>
      <xdr:rowOff>282399</xdr:rowOff>
    </xdr:to>
    <xdr:pic>
      <xdr:nvPicPr>
        <xdr:cNvPr id="103" name="Obraz 102" descr="misa eco na nozkach_poglądowe.pn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54781" y="126468188"/>
          <a:ext cx="1920875" cy="16754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143</xdr:row>
      <xdr:rowOff>0</xdr:rowOff>
    </xdr:from>
    <xdr:to>
      <xdr:col>8</xdr:col>
      <xdr:colOff>7938</xdr:colOff>
      <xdr:row>144</xdr:row>
      <xdr:rowOff>47623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972675" y="120672225"/>
          <a:ext cx="1084263" cy="67627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3174</xdr:colOff>
      <xdr:row>143</xdr:row>
      <xdr:rowOff>12700</xdr:rowOff>
    </xdr:from>
    <xdr:to>
      <xdr:col>8</xdr:col>
      <xdr:colOff>1009649</xdr:colOff>
      <xdr:row>144</xdr:row>
      <xdr:rowOff>47623</xdr:rowOff>
    </xdr:to>
    <xdr:pic>
      <xdr:nvPicPr>
        <xdr:cNvPr id="105" name="Obraz 624" descr="Bez tytułu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52174" y="120684925"/>
          <a:ext cx="1006475" cy="663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149</xdr:row>
      <xdr:rowOff>0</xdr:rowOff>
    </xdr:from>
    <xdr:to>
      <xdr:col>7</xdr:col>
      <xdr:colOff>0</xdr:colOff>
      <xdr:row>149</xdr:row>
      <xdr:rowOff>622299</xdr:rowOff>
    </xdr:to>
    <xdr:pic>
      <xdr:nvPicPr>
        <xdr:cNvPr id="107" name="Picture 5623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25415675"/>
          <a:ext cx="1017270" cy="62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3174</xdr:colOff>
      <xdr:row>149</xdr:row>
      <xdr:rowOff>12700</xdr:rowOff>
    </xdr:from>
    <xdr:to>
      <xdr:col>10</xdr:col>
      <xdr:colOff>1009649</xdr:colOff>
      <xdr:row>149</xdr:row>
      <xdr:rowOff>603249</xdr:rowOff>
    </xdr:to>
    <xdr:pic>
      <xdr:nvPicPr>
        <xdr:cNvPr id="108" name="Obraz 624" descr="Bez tytułu.pn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7674" y="125428375"/>
          <a:ext cx="1006475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31750</xdr:colOff>
      <xdr:row>149</xdr:row>
      <xdr:rowOff>15875</xdr:rowOff>
    </xdr:from>
    <xdr:ext cx="1050551" cy="610425"/>
    <xdr:pic>
      <xdr:nvPicPr>
        <xdr:cNvPr id="109" name="Picture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25431550"/>
          <a:ext cx="1050551" cy="6104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31750</xdr:colOff>
      <xdr:row>149</xdr:row>
      <xdr:rowOff>15875</xdr:rowOff>
    </xdr:from>
    <xdr:ext cx="1050551" cy="633505"/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25431550"/>
          <a:ext cx="1050551" cy="63350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202406</xdr:colOff>
      <xdr:row>158</xdr:row>
      <xdr:rowOff>127000</xdr:rowOff>
    </xdr:from>
    <xdr:to>
      <xdr:col>0</xdr:col>
      <xdr:colOff>2070054</xdr:colOff>
      <xdr:row>158</xdr:row>
      <xdr:rowOff>1247588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" y="121396125"/>
          <a:ext cx="1867648" cy="112058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9</xdr:col>
      <xdr:colOff>31750</xdr:colOff>
      <xdr:row>158</xdr:row>
      <xdr:rowOff>34927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49000" y="130444875"/>
          <a:ext cx="1079500" cy="66357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</xdr:colOff>
      <xdr:row>157</xdr:row>
      <xdr:rowOff>0</xdr:rowOff>
    </xdr:from>
    <xdr:to>
      <xdr:col>7</xdr:col>
      <xdr:colOff>0</xdr:colOff>
      <xdr:row>158</xdr:row>
      <xdr:rowOff>34927</xdr:rowOff>
    </xdr:to>
    <xdr:pic>
      <xdr:nvPicPr>
        <xdr:cNvPr id="113" name="Picture 5623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30444875"/>
          <a:ext cx="1017270" cy="663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3174</xdr:colOff>
      <xdr:row>157</xdr:row>
      <xdr:rowOff>12700</xdr:rowOff>
    </xdr:from>
    <xdr:to>
      <xdr:col>10</xdr:col>
      <xdr:colOff>1009649</xdr:colOff>
      <xdr:row>158</xdr:row>
      <xdr:rowOff>15877</xdr:rowOff>
    </xdr:to>
    <xdr:pic>
      <xdr:nvPicPr>
        <xdr:cNvPr id="114" name="Obraz 624" descr="Bez tytułu.pn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7674" y="130457575"/>
          <a:ext cx="1006475" cy="631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31750</xdr:colOff>
      <xdr:row>157</xdr:row>
      <xdr:rowOff>15875</xdr:rowOff>
    </xdr:from>
    <xdr:ext cx="1050551" cy="610425"/>
    <xdr:pic>
      <xdr:nvPicPr>
        <xdr:cNvPr id="115" name="Picture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0460750"/>
          <a:ext cx="1050551" cy="6104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31750</xdr:colOff>
      <xdr:row>157</xdr:row>
      <xdr:rowOff>15875</xdr:rowOff>
    </xdr:from>
    <xdr:ext cx="1050551" cy="633505"/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0460750"/>
          <a:ext cx="1050551" cy="63350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178594</xdr:colOff>
      <xdr:row>163</xdr:row>
      <xdr:rowOff>380999</xdr:rowOff>
    </xdr:from>
    <xdr:to>
      <xdr:col>0</xdr:col>
      <xdr:colOff>2010442</xdr:colOff>
      <xdr:row>166</xdr:row>
      <xdr:rowOff>331945</xdr:rowOff>
    </xdr:to>
    <xdr:pic>
      <xdr:nvPicPr>
        <xdr:cNvPr id="117" name="Obraz 116" descr="_MG_0108 małe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78594" y="140184187"/>
          <a:ext cx="1831848" cy="184403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161</xdr:row>
      <xdr:rowOff>0</xdr:rowOff>
    </xdr:from>
    <xdr:to>
      <xdr:col>7</xdr:col>
      <xdr:colOff>0</xdr:colOff>
      <xdr:row>162</xdr:row>
      <xdr:rowOff>19049</xdr:rowOff>
    </xdr:to>
    <xdr:pic>
      <xdr:nvPicPr>
        <xdr:cNvPr id="118" name="Picture 56230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33854825"/>
          <a:ext cx="101727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</xdr:colOff>
      <xdr:row>161</xdr:row>
      <xdr:rowOff>15875</xdr:rowOff>
    </xdr:from>
    <xdr:to>
      <xdr:col>9</xdr:col>
      <xdr:colOff>31750</xdr:colOff>
      <xdr:row>162</xdr:row>
      <xdr:rowOff>19049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3870700"/>
          <a:ext cx="1047750" cy="63182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3174</xdr:colOff>
      <xdr:row>161</xdr:row>
      <xdr:rowOff>12700</xdr:rowOff>
    </xdr:from>
    <xdr:to>
      <xdr:col>10</xdr:col>
      <xdr:colOff>1009649</xdr:colOff>
      <xdr:row>162</xdr:row>
      <xdr:rowOff>1222</xdr:rowOff>
    </xdr:to>
    <xdr:pic>
      <xdr:nvPicPr>
        <xdr:cNvPr id="120" name="Obraz 624" descr="Bez tytułu.pn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7674" y="133867525"/>
          <a:ext cx="1006475" cy="61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31750</xdr:colOff>
      <xdr:row>161</xdr:row>
      <xdr:rowOff>15875</xdr:rowOff>
    </xdr:from>
    <xdr:ext cx="1050551" cy="610425"/>
    <xdr:pic>
      <xdr:nvPicPr>
        <xdr:cNvPr id="121" name="Picture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3870700"/>
          <a:ext cx="1050551" cy="6104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31750</xdr:colOff>
      <xdr:row>161</xdr:row>
      <xdr:rowOff>15875</xdr:rowOff>
    </xdr:from>
    <xdr:ext cx="1050551" cy="633505"/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3870700"/>
          <a:ext cx="1050551" cy="63350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171</xdr:row>
      <xdr:rowOff>59531</xdr:rowOff>
    </xdr:from>
    <xdr:to>
      <xdr:col>0</xdr:col>
      <xdr:colOff>2119470</xdr:colOff>
      <xdr:row>171</xdr:row>
      <xdr:rowOff>1393031</xdr:rowOff>
    </xdr:to>
    <xdr:pic>
      <xdr:nvPicPr>
        <xdr:cNvPr id="123" name="Obraz 122" descr="_MG_0063 małe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144910969"/>
          <a:ext cx="2119470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170</xdr:row>
      <xdr:rowOff>0</xdr:rowOff>
    </xdr:from>
    <xdr:to>
      <xdr:col>7</xdr:col>
      <xdr:colOff>0</xdr:colOff>
      <xdr:row>171</xdr:row>
      <xdr:rowOff>19051</xdr:rowOff>
    </xdr:to>
    <xdr:pic>
      <xdr:nvPicPr>
        <xdr:cNvPr id="124" name="Picture 5623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39512675"/>
          <a:ext cx="101727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169</xdr:row>
      <xdr:rowOff>1879600</xdr:rowOff>
    </xdr:from>
    <xdr:to>
      <xdr:col>9</xdr:col>
      <xdr:colOff>0</xdr:colOff>
      <xdr:row>171</xdr:row>
      <xdr:rowOff>47625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49000" y="139515850"/>
          <a:ext cx="1047750" cy="6731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3174</xdr:colOff>
      <xdr:row>170</xdr:row>
      <xdr:rowOff>12700</xdr:rowOff>
    </xdr:from>
    <xdr:to>
      <xdr:col>10</xdr:col>
      <xdr:colOff>1009649</xdr:colOff>
      <xdr:row>171</xdr:row>
      <xdr:rowOff>1</xdr:rowOff>
    </xdr:to>
    <xdr:pic>
      <xdr:nvPicPr>
        <xdr:cNvPr id="126" name="Obraz 624" descr="Bez tytułu.pn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7674" y="139525375"/>
          <a:ext cx="1006475" cy="615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31750</xdr:colOff>
      <xdr:row>170</xdr:row>
      <xdr:rowOff>15875</xdr:rowOff>
    </xdr:from>
    <xdr:ext cx="1050551" cy="610425"/>
    <xdr:pic>
      <xdr:nvPicPr>
        <xdr:cNvPr id="127" name="Picture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9528550"/>
          <a:ext cx="1050551" cy="610425"/>
        </a:xfrm>
        <a:prstGeom prst="rect">
          <a:avLst/>
        </a:prstGeom>
        <a:noFill/>
      </xdr:spPr>
    </xdr:pic>
    <xdr:clientData/>
  </xdr:oneCellAnchor>
  <xdr:oneCellAnchor>
    <xdr:from>
      <xdr:col>8</xdr:col>
      <xdr:colOff>31750</xdr:colOff>
      <xdr:row>170</xdr:row>
      <xdr:rowOff>15875</xdr:rowOff>
    </xdr:from>
    <xdr:ext cx="1050551" cy="633505"/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080750" y="139528550"/>
          <a:ext cx="1050551" cy="63350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690564</xdr:colOff>
      <xdr:row>175</xdr:row>
      <xdr:rowOff>87312</xdr:rowOff>
    </xdr:from>
    <xdr:to>
      <xdr:col>0</xdr:col>
      <xdr:colOff>1381126</xdr:colOff>
      <xdr:row>175</xdr:row>
      <xdr:rowOff>1464556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4" y="133929437"/>
          <a:ext cx="690562" cy="137724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34924</xdr:colOff>
      <xdr:row>174</xdr:row>
      <xdr:rowOff>22224</xdr:rowOff>
    </xdr:from>
    <xdr:to>
      <xdr:col>6</xdr:col>
      <xdr:colOff>17066</xdr:colOff>
      <xdr:row>175</xdr:row>
      <xdr:rowOff>15873</xdr:rowOff>
    </xdr:to>
    <xdr:pic>
      <xdr:nvPicPr>
        <xdr:cNvPr id="147" name="Picture 5650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12099" y="142944849"/>
          <a:ext cx="1029892" cy="62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9</xdr:col>
      <xdr:colOff>9525</xdr:colOff>
      <xdr:row>174</xdr:row>
      <xdr:rowOff>469901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049000" y="142922625"/>
          <a:ext cx="1057275" cy="469901"/>
        </a:xfrm>
        <a:prstGeom prst="rect">
          <a:avLst/>
        </a:prstGeom>
        <a:noFill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49" name="Obraz 624" descr="Bez tytułu.pn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0" name="Obraz 624" descr="Bez tytułu.pn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1" name="Obraz 624" descr="Bez tytułu.pn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2" name="Obraz 624" descr="Bez tytułu.pn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3" name="Obraz 624" descr="Bez tytułu.pn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4" name="Obraz 624" descr="Bez tytułu.pn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5" name="Obraz 624" descr="Bez tytułu.pn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6" name="Obraz 624" descr="Bez tytułu.pn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7" name="Obraz 624" descr="Bez tytułu.pn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8" name="Obraz 624" descr="Bez tytułu.pn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59" name="Obraz 624" descr="Bez tytułu.pn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60" name="Obraz 624" descr="Bez tytułu.pn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61" name="Obraz 624" descr="Bez tytułu.pn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1031491</xdr:colOff>
      <xdr:row>174</xdr:row>
      <xdr:rowOff>12650</xdr:rowOff>
    </xdr:from>
    <xdr:to>
      <xdr:col>8</xdr:col>
      <xdr:colOff>1031491</xdr:colOff>
      <xdr:row>175</xdr:row>
      <xdr:rowOff>0</xdr:rowOff>
    </xdr:to>
    <xdr:pic>
      <xdr:nvPicPr>
        <xdr:cNvPr id="162" name="Obraz 624" descr="Bez tytułu.pn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4293527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6</xdr:col>
      <xdr:colOff>58420</xdr:colOff>
      <xdr:row>174</xdr:row>
      <xdr:rowOff>12700</xdr:rowOff>
    </xdr:from>
    <xdr:ext cx="990069" cy="590550"/>
    <xdr:pic>
      <xdr:nvPicPr>
        <xdr:cNvPr id="163" name="Picture 5664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83345" y="142935325"/>
          <a:ext cx="99006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833437</xdr:colOff>
      <xdr:row>179</xdr:row>
      <xdr:rowOff>154781</xdr:rowOff>
    </xdr:from>
    <xdr:to>
      <xdr:col>0</xdr:col>
      <xdr:colOff>1595437</xdr:colOff>
      <xdr:row>179</xdr:row>
      <xdr:rowOff>1684025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" y="151864219"/>
          <a:ext cx="762000" cy="1529244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178</xdr:row>
      <xdr:rowOff>0</xdr:rowOff>
    </xdr:from>
    <xdr:to>
      <xdr:col>7</xdr:col>
      <xdr:colOff>0</xdr:colOff>
      <xdr:row>178</xdr:row>
      <xdr:rowOff>460374</xdr:rowOff>
    </xdr:to>
    <xdr:pic>
      <xdr:nvPicPr>
        <xdr:cNvPr id="165" name="Picture 5623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46361150"/>
          <a:ext cx="1017270" cy="460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178</xdr:row>
      <xdr:rowOff>0</xdr:rowOff>
    </xdr:from>
    <xdr:to>
      <xdr:col>7</xdr:col>
      <xdr:colOff>0</xdr:colOff>
      <xdr:row>178</xdr:row>
      <xdr:rowOff>460375</xdr:rowOff>
    </xdr:to>
    <xdr:pic>
      <xdr:nvPicPr>
        <xdr:cNvPr id="166" name="Picture 56230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46361150"/>
          <a:ext cx="1017270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</xdr:colOff>
      <xdr:row>178</xdr:row>
      <xdr:rowOff>0</xdr:rowOff>
    </xdr:from>
    <xdr:to>
      <xdr:col>6</xdr:col>
      <xdr:colOff>0</xdr:colOff>
      <xdr:row>178</xdr:row>
      <xdr:rowOff>460374</xdr:rowOff>
    </xdr:to>
    <xdr:pic>
      <xdr:nvPicPr>
        <xdr:cNvPr id="167" name="Picture 56230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07655" y="146361150"/>
          <a:ext cx="1017270" cy="460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14605</xdr:colOff>
      <xdr:row>178</xdr:row>
      <xdr:rowOff>0</xdr:rowOff>
    </xdr:from>
    <xdr:to>
      <xdr:col>5</xdr:col>
      <xdr:colOff>1031875</xdr:colOff>
      <xdr:row>179</xdr:row>
      <xdr:rowOff>63500</xdr:rowOff>
    </xdr:to>
    <xdr:pic>
      <xdr:nvPicPr>
        <xdr:cNvPr id="168" name="Picture 56230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146361150"/>
          <a:ext cx="10318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17098</xdr:colOff>
      <xdr:row>178</xdr:row>
      <xdr:rowOff>6985</xdr:rowOff>
    </xdr:from>
    <xdr:to>
      <xdr:col>6</xdr:col>
      <xdr:colOff>1041399</xdr:colOff>
      <xdr:row>179</xdr:row>
      <xdr:rowOff>15875</xdr:rowOff>
    </xdr:to>
    <xdr:pic>
      <xdr:nvPicPr>
        <xdr:cNvPr id="169" name="Picture 250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942023" y="146368135"/>
          <a:ext cx="1024301" cy="637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726281</xdr:colOff>
      <xdr:row>183</xdr:row>
      <xdr:rowOff>261938</xdr:rowOff>
    </xdr:from>
    <xdr:to>
      <xdr:col>0</xdr:col>
      <xdr:colOff>1758156</xdr:colOff>
      <xdr:row>183</xdr:row>
      <xdr:rowOff>2270485</xdr:rowOff>
    </xdr:to>
    <xdr:pic>
      <xdr:nvPicPr>
        <xdr:cNvPr id="170" name="Obraz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1" y="155698032"/>
          <a:ext cx="1031875" cy="2008547"/>
        </a:xfrm>
        <a:prstGeom prst="rect">
          <a:avLst/>
        </a:prstGeom>
      </xdr:spPr>
    </xdr:pic>
    <xdr:clientData/>
  </xdr:twoCellAnchor>
  <xdr:oneCellAnchor>
    <xdr:from>
      <xdr:col>9</xdr:col>
      <xdr:colOff>58420</xdr:colOff>
      <xdr:row>182</xdr:row>
      <xdr:rowOff>12700</xdr:rowOff>
    </xdr:from>
    <xdr:ext cx="990069" cy="590550"/>
    <xdr:pic>
      <xdr:nvPicPr>
        <xdr:cNvPr id="171" name="Picture 5664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155170" y="150098125"/>
          <a:ext cx="99006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247650</xdr:colOff>
      <xdr:row>187</xdr:row>
      <xdr:rowOff>151200</xdr:rowOff>
    </xdr:from>
    <xdr:to>
      <xdr:col>0</xdr:col>
      <xdr:colOff>2057400</xdr:colOff>
      <xdr:row>187</xdr:row>
      <xdr:rowOff>1619249</xdr:rowOff>
    </xdr:to>
    <xdr:pic>
      <xdr:nvPicPr>
        <xdr:cNvPr id="172" name="Picture 2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155513475"/>
          <a:ext cx="1809750" cy="14680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188</xdr:row>
      <xdr:rowOff>361950</xdr:rowOff>
    </xdr:from>
    <xdr:to>
      <xdr:col>0</xdr:col>
      <xdr:colOff>2076450</xdr:colOff>
      <xdr:row>188</xdr:row>
      <xdr:rowOff>1190625</xdr:rowOff>
    </xdr:to>
    <xdr:pic>
      <xdr:nvPicPr>
        <xdr:cNvPr id="173" name="Picture 3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57457775"/>
          <a:ext cx="2076450" cy="828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127001</xdr:colOff>
      <xdr:row>189</xdr:row>
      <xdr:rowOff>394713</xdr:rowOff>
    </xdr:from>
    <xdr:to>
      <xdr:col>0</xdr:col>
      <xdr:colOff>1936751</xdr:colOff>
      <xdr:row>189</xdr:row>
      <xdr:rowOff>1492249</xdr:rowOff>
    </xdr:to>
    <xdr:pic>
      <xdr:nvPicPr>
        <xdr:cNvPr id="174" name="Obraz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59185988"/>
          <a:ext cx="1809750" cy="10975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190</xdr:row>
      <xdr:rowOff>349250</xdr:rowOff>
    </xdr:from>
    <xdr:to>
      <xdr:col>0</xdr:col>
      <xdr:colOff>2094427</xdr:colOff>
      <xdr:row>190</xdr:row>
      <xdr:rowOff>1333499</xdr:rowOff>
    </xdr:to>
    <xdr:pic>
      <xdr:nvPicPr>
        <xdr:cNvPr id="175" name="Obraz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0835975"/>
          <a:ext cx="2046802" cy="9842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194</xdr:row>
      <xdr:rowOff>273844</xdr:rowOff>
    </xdr:from>
    <xdr:to>
      <xdr:col>0</xdr:col>
      <xdr:colOff>2047875</xdr:colOff>
      <xdr:row>194</xdr:row>
      <xdr:rowOff>1556827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69068750"/>
          <a:ext cx="1809750" cy="1282983"/>
        </a:xfrm>
        <a:prstGeom prst="rect">
          <a:avLst/>
        </a:prstGeom>
      </xdr:spPr>
    </xdr:pic>
    <xdr:clientData/>
  </xdr:twoCellAnchor>
  <xdr:oneCellAnchor>
    <xdr:from>
      <xdr:col>5</xdr:col>
      <xdr:colOff>50799</xdr:colOff>
      <xdr:row>193</xdr:row>
      <xdr:rowOff>22224</xdr:rowOff>
    </xdr:from>
    <xdr:ext cx="1032694" cy="623980"/>
    <xdr:pic>
      <xdr:nvPicPr>
        <xdr:cNvPr id="183" name="Picture 5650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27974" y="163461699"/>
          <a:ext cx="1032694" cy="62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30480</xdr:colOff>
      <xdr:row>193</xdr:row>
      <xdr:rowOff>0</xdr:rowOff>
    </xdr:from>
    <xdr:ext cx="1020071" cy="460374"/>
    <xdr:pic>
      <xdr:nvPicPr>
        <xdr:cNvPr id="184" name="Picture 5623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127230" y="163439475"/>
          <a:ext cx="1020071" cy="460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30480</xdr:colOff>
      <xdr:row>193</xdr:row>
      <xdr:rowOff>0</xdr:rowOff>
    </xdr:from>
    <xdr:ext cx="1020071" cy="460375"/>
    <xdr:pic>
      <xdr:nvPicPr>
        <xdr:cNvPr id="185" name="Picture 5623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127230" y="163439475"/>
          <a:ext cx="1020071" cy="46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17098</xdr:colOff>
      <xdr:row>193</xdr:row>
      <xdr:rowOff>6986</xdr:rowOff>
    </xdr:from>
    <xdr:ext cx="1024301" cy="623346"/>
    <xdr:pic>
      <xdr:nvPicPr>
        <xdr:cNvPr id="186" name="Picture 250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13848" y="163446461"/>
          <a:ext cx="1024301" cy="623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3174</xdr:colOff>
      <xdr:row>193</xdr:row>
      <xdr:rowOff>12700</xdr:rowOff>
    </xdr:from>
    <xdr:ext cx="1006475" cy="617632"/>
    <xdr:pic>
      <xdr:nvPicPr>
        <xdr:cNvPr id="187" name="Obraz 624" descr="Bez tytułu.pn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338674" y="163452175"/>
          <a:ext cx="1006475" cy="61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58420</xdr:colOff>
      <xdr:row>193</xdr:row>
      <xdr:rowOff>12700</xdr:rowOff>
    </xdr:from>
    <xdr:ext cx="990069" cy="590550"/>
    <xdr:pic>
      <xdr:nvPicPr>
        <xdr:cNvPr id="188" name="Picture 5664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202920" y="163452175"/>
          <a:ext cx="99006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1024301" cy="623346"/>
    <xdr:pic>
      <xdr:nvPicPr>
        <xdr:cNvPr id="189" name="Picture 250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65531" y="171747656"/>
          <a:ext cx="1024301" cy="623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197</xdr:row>
      <xdr:rowOff>0</xdr:rowOff>
    </xdr:from>
    <xdr:ext cx="1006475" cy="617632"/>
    <xdr:pic>
      <xdr:nvPicPr>
        <xdr:cNvPr id="190" name="Obraz 624" descr="Bez tytułu.pn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37094" y="171747656"/>
          <a:ext cx="1006475" cy="61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380999</xdr:colOff>
      <xdr:row>198</xdr:row>
      <xdr:rowOff>273842</xdr:rowOff>
    </xdr:from>
    <xdr:to>
      <xdr:col>0</xdr:col>
      <xdr:colOff>1805284</xdr:colOff>
      <xdr:row>201</xdr:row>
      <xdr:rowOff>130968</xdr:rowOff>
    </xdr:to>
    <xdr:pic>
      <xdr:nvPicPr>
        <xdr:cNvPr id="191" name="Obraz 190" descr="33_DONICZKA_Caro niska_011_biała_z wkładem_m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80999" y="172652530"/>
          <a:ext cx="1424285" cy="175021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205</xdr:row>
      <xdr:rowOff>273843</xdr:rowOff>
    </xdr:from>
    <xdr:to>
      <xdr:col>0</xdr:col>
      <xdr:colOff>1795964</xdr:colOff>
      <xdr:row>206</xdr:row>
      <xdr:rowOff>821530</xdr:rowOff>
    </xdr:to>
    <xdr:pic>
      <xdr:nvPicPr>
        <xdr:cNvPr id="192" name="Obraz 191" descr="20_DONICZKA_Caro slim 30_084_głęboka czerń_z wkładem_m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76250" y="177069749"/>
          <a:ext cx="1319714" cy="1857375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204</xdr:row>
      <xdr:rowOff>0</xdr:rowOff>
    </xdr:from>
    <xdr:ext cx="1024301" cy="623346"/>
    <xdr:pic>
      <xdr:nvPicPr>
        <xdr:cNvPr id="193" name="Picture 2508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65531" y="171747656"/>
          <a:ext cx="1024301" cy="623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204</xdr:row>
      <xdr:rowOff>0</xdr:rowOff>
    </xdr:from>
    <xdr:ext cx="1006475" cy="617632"/>
    <xdr:pic>
      <xdr:nvPicPr>
        <xdr:cNvPr id="194" name="Obraz 624" descr="Bez tytułu.pn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37094" y="171747656"/>
          <a:ext cx="1006475" cy="61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23813</xdr:colOff>
      <xdr:row>209</xdr:row>
      <xdr:rowOff>0</xdr:rowOff>
    </xdr:from>
    <xdr:ext cx="1006475" cy="617632"/>
    <xdr:pic>
      <xdr:nvPicPr>
        <xdr:cNvPr id="195" name="Obraz 624" descr="Bez tytułu.pn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89344" y="180677344"/>
          <a:ext cx="1006475" cy="61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0</xdr:colOff>
      <xdr:row>209</xdr:row>
      <xdr:rowOff>0</xdr:rowOff>
    </xdr:from>
    <xdr:to>
      <xdr:col>9</xdr:col>
      <xdr:colOff>1</xdr:colOff>
      <xdr:row>210</xdr:row>
      <xdr:rowOff>2723</xdr:rowOff>
    </xdr:to>
    <xdr:pic>
      <xdr:nvPicPr>
        <xdr:cNvPr id="196" name="Obraz 195" descr="085-1.pn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37094" y="180677344"/>
          <a:ext cx="1047751" cy="633754"/>
        </a:xfrm>
        <a:prstGeom prst="rect">
          <a:avLst/>
        </a:prstGeom>
      </xdr:spPr>
    </xdr:pic>
    <xdr:clientData/>
  </xdr:twoCellAnchor>
  <xdr:oneCellAnchor>
    <xdr:from>
      <xdr:col>7</xdr:col>
      <xdr:colOff>23813</xdr:colOff>
      <xdr:row>213</xdr:row>
      <xdr:rowOff>0</xdr:rowOff>
    </xdr:from>
    <xdr:ext cx="1006475" cy="617632"/>
    <xdr:pic>
      <xdr:nvPicPr>
        <xdr:cNvPr id="197" name="Obraz 624" descr="Bez tytułu.pn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89344" y="180677344"/>
          <a:ext cx="1006475" cy="61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0</xdr:colOff>
      <xdr:row>213</xdr:row>
      <xdr:rowOff>0</xdr:rowOff>
    </xdr:from>
    <xdr:to>
      <xdr:col>9</xdr:col>
      <xdr:colOff>1</xdr:colOff>
      <xdr:row>214</xdr:row>
      <xdr:rowOff>2723</xdr:rowOff>
    </xdr:to>
    <xdr:pic>
      <xdr:nvPicPr>
        <xdr:cNvPr id="198" name="Obraz 197" descr="085-1.pn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37094" y="180677344"/>
          <a:ext cx="1047751" cy="63375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210</xdr:row>
      <xdr:rowOff>126999</xdr:rowOff>
    </xdr:from>
    <xdr:to>
      <xdr:col>0</xdr:col>
      <xdr:colOff>1698625</xdr:colOff>
      <xdr:row>210</xdr:row>
      <xdr:rowOff>1718189</xdr:rowOff>
    </xdr:to>
    <xdr:pic>
      <xdr:nvPicPr>
        <xdr:cNvPr id="199" name="Obraz 198" descr="Linea 30 colour 085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33375" y="167131999"/>
          <a:ext cx="1365250" cy="1591190"/>
        </a:xfrm>
        <a:prstGeom prst="rect">
          <a:avLst/>
        </a:prstGeom>
      </xdr:spPr>
    </xdr:pic>
    <xdr:clientData/>
  </xdr:twoCellAnchor>
  <xdr:twoCellAnchor editAs="oneCell">
    <xdr:from>
      <xdr:col>0</xdr:col>
      <xdr:colOff>674688</xdr:colOff>
      <xdr:row>214</xdr:row>
      <xdr:rowOff>67468</xdr:rowOff>
    </xdr:from>
    <xdr:to>
      <xdr:col>0</xdr:col>
      <xdr:colOff>1571625</xdr:colOff>
      <xdr:row>214</xdr:row>
      <xdr:rowOff>1699204</xdr:rowOff>
    </xdr:to>
    <xdr:pic>
      <xdr:nvPicPr>
        <xdr:cNvPr id="200" name="Obraz 199" descr="prosta-slim-wysoka-11-0606TPX_m.jp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74688" y="170882468"/>
          <a:ext cx="896937" cy="1631736"/>
        </a:xfrm>
        <a:prstGeom prst="rect">
          <a:avLst/>
        </a:prstGeom>
      </xdr:spPr>
    </xdr:pic>
    <xdr:clientData/>
  </xdr:twoCellAnchor>
  <xdr:oneCellAnchor>
    <xdr:from>
      <xdr:col>7</xdr:col>
      <xdr:colOff>35719</xdr:colOff>
      <xdr:row>216</xdr:row>
      <xdr:rowOff>619124</xdr:rowOff>
    </xdr:from>
    <xdr:ext cx="1006475" cy="617632"/>
    <xdr:pic>
      <xdr:nvPicPr>
        <xdr:cNvPr id="208" name="Obraz 624" descr="Bez tytułu.pn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1250" y="189785624"/>
          <a:ext cx="1006475" cy="61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0</xdr:colOff>
      <xdr:row>217</xdr:row>
      <xdr:rowOff>0</xdr:rowOff>
    </xdr:from>
    <xdr:to>
      <xdr:col>9</xdr:col>
      <xdr:colOff>1</xdr:colOff>
      <xdr:row>218</xdr:row>
      <xdr:rowOff>2722</xdr:rowOff>
    </xdr:to>
    <xdr:pic>
      <xdr:nvPicPr>
        <xdr:cNvPr id="209" name="Obraz 208" descr="085-1.pn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37094" y="189797531"/>
          <a:ext cx="1047751" cy="63375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217</xdr:row>
      <xdr:rowOff>0</xdr:rowOff>
    </xdr:from>
    <xdr:to>
      <xdr:col>9</xdr:col>
      <xdr:colOff>1</xdr:colOff>
      <xdr:row>218</xdr:row>
      <xdr:rowOff>2723</xdr:rowOff>
    </xdr:to>
    <xdr:pic>
      <xdr:nvPicPr>
        <xdr:cNvPr id="210" name="Obraz 209" descr="085-1.pn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37094" y="185249344"/>
          <a:ext cx="1047751" cy="633754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223</xdr:row>
      <xdr:rowOff>309562</xdr:rowOff>
    </xdr:from>
    <xdr:to>
      <xdr:col>0</xdr:col>
      <xdr:colOff>2146708</xdr:colOff>
      <xdr:row>224</xdr:row>
      <xdr:rowOff>1089023</xdr:rowOff>
    </xdr:to>
    <xdr:pic>
      <xdr:nvPicPr>
        <xdr:cNvPr id="211" name="Obraz 210" descr="satina 011 pop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14312" y="195036281"/>
          <a:ext cx="1932396" cy="2041523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221</xdr:row>
      <xdr:rowOff>634999</xdr:rowOff>
    </xdr:from>
    <xdr:to>
      <xdr:col>7</xdr:col>
      <xdr:colOff>0</xdr:colOff>
      <xdr:row>222</xdr:row>
      <xdr:rowOff>619123</xdr:rowOff>
    </xdr:to>
    <xdr:pic>
      <xdr:nvPicPr>
        <xdr:cNvPr id="212" name="Picture 5623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84886599"/>
          <a:ext cx="1017270" cy="622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392907</xdr:colOff>
      <xdr:row>228</xdr:row>
      <xdr:rowOff>154781</xdr:rowOff>
    </xdr:from>
    <xdr:to>
      <xdr:col>0</xdr:col>
      <xdr:colOff>1869282</xdr:colOff>
      <xdr:row>229</xdr:row>
      <xdr:rowOff>1358334</xdr:rowOff>
    </xdr:to>
    <xdr:pic>
      <xdr:nvPicPr>
        <xdr:cNvPr id="213" name="Obraz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199298719"/>
          <a:ext cx="1476375" cy="2584679"/>
        </a:xfrm>
        <a:prstGeom prst="rect">
          <a:avLst/>
        </a:prstGeom>
      </xdr:spPr>
    </xdr:pic>
    <xdr:clientData/>
  </xdr:twoCellAnchor>
  <xdr:twoCellAnchor>
    <xdr:from>
      <xdr:col>6</xdr:col>
      <xdr:colOff>1031491</xdr:colOff>
      <xdr:row>227</xdr:row>
      <xdr:rowOff>12650</xdr:rowOff>
    </xdr:from>
    <xdr:to>
      <xdr:col>7</xdr:col>
      <xdr:colOff>1031491</xdr:colOff>
      <xdr:row>228</xdr:row>
      <xdr:rowOff>0</xdr:rowOff>
    </xdr:to>
    <xdr:pic>
      <xdr:nvPicPr>
        <xdr:cNvPr id="214" name="Obraz 624" descr="Bez tytułu.pn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956416" y="171319775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1031491</xdr:colOff>
      <xdr:row>227</xdr:row>
      <xdr:rowOff>12650</xdr:rowOff>
    </xdr:from>
    <xdr:to>
      <xdr:col>7</xdr:col>
      <xdr:colOff>1031491</xdr:colOff>
      <xdr:row>228</xdr:row>
      <xdr:rowOff>0</xdr:rowOff>
    </xdr:to>
    <xdr:pic>
      <xdr:nvPicPr>
        <xdr:cNvPr id="215" name="Obraz 624" descr="Bez tytułu.pn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956416" y="171319775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1031490</xdr:colOff>
      <xdr:row>227</xdr:row>
      <xdr:rowOff>12650</xdr:rowOff>
    </xdr:from>
    <xdr:to>
      <xdr:col>7</xdr:col>
      <xdr:colOff>1047749</xdr:colOff>
      <xdr:row>228</xdr:row>
      <xdr:rowOff>0</xdr:rowOff>
    </xdr:to>
    <xdr:pic>
      <xdr:nvPicPr>
        <xdr:cNvPr id="216" name="Obraz 624" descr="Bez tytułu.pn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956415" y="171319775"/>
          <a:ext cx="1064009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6</xdr:col>
      <xdr:colOff>31750</xdr:colOff>
      <xdr:row>227</xdr:row>
      <xdr:rowOff>12700</xdr:rowOff>
    </xdr:from>
    <xdr:ext cx="1016739" cy="590550"/>
    <xdr:pic>
      <xdr:nvPicPr>
        <xdr:cNvPr id="217" name="Picture 5664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956675" y="171319825"/>
          <a:ext cx="101673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30480</xdr:colOff>
      <xdr:row>232</xdr:row>
      <xdr:rowOff>0</xdr:rowOff>
    </xdr:from>
    <xdr:to>
      <xdr:col>7</xdr:col>
      <xdr:colOff>0</xdr:colOff>
      <xdr:row>232</xdr:row>
      <xdr:rowOff>460377</xdr:rowOff>
    </xdr:to>
    <xdr:pic>
      <xdr:nvPicPr>
        <xdr:cNvPr id="218" name="Picture 5623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76050575"/>
          <a:ext cx="1017270" cy="4603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237</xdr:row>
      <xdr:rowOff>0</xdr:rowOff>
    </xdr:from>
    <xdr:to>
      <xdr:col>7</xdr:col>
      <xdr:colOff>0</xdr:colOff>
      <xdr:row>238</xdr:row>
      <xdr:rowOff>15875</xdr:rowOff>
    </xdr:to>
    <xdr:pic>
      <xdr:nvPicPr>
        <xdr:cNvPr id="219" name="Picture 5623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80470175"/>
          <a:ext cx="1017270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1031491</xdr:colOff>
      <xdr:row>237</xdr:row>
      <xdr:rowOff>12650</xdr:rowOff>
    </xdr:from>
    <xdr:to>
      <xdr:col>8</xdr:col>
      <xdr:colOff>1031491</xdr:colOff>
      <xdr:row>238</xdr:row>
      <xdr:rowOff>0</xdr:rowOff>
    </xdr:to>
    <xdr:pic>
      <xdr:nvPicPr>
        <xdr:cNvPr id="220" name="Obraz 624" descr="Bez tytułu.pn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8048282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0</xdr:colOff>
      <xdr:row>237</xdr:row>
      <xdr:rowOff>0</xdr:rowOff>
    </xdr:from>
    <xdr:to>
      <xdr:col>10</xdr:col>
      <xdr:colOff>0</xdr:colOff>
      <xdr:row>238</xdr:row>
      <xdr:rowOff>0</xdr:rowOff>
    </xdr:to>
    <xdr:pic>
      <xdr:nvPicPr>
        <xdr:cNvPr id="221" name="Obraz 711" descr="085-1.pn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2096750" y="180470175"/>
          <a:ext cx="1047750" cy="6286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1031491</xdr:colOff>
      <xdr:row>232</xdr:row>
      <xdr:rowOff>12650</xdr:rowOff>
    </xdr:from>
    <xdr:to>
      <xdr:col>9</xdr:col>
      <xdr:colOff>1031491</xdr:colOff>
      <xdr:row>233</xdr:row>
      <xdr:rowOff>0</xdr:rowOff>
    </xdr:to>
    <xdr:pic>
      <xdr:nvPicPr>
        <xdr:cNvPr id="222" name="Obraz 624" descr="Bez tytułu.pn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2080491" y="176063225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1031491</xdr:colOff>
      <xdr:row>232</xdr:row>
      <xdr:rowOff>12650</xdr:rowOff>
    </xdr:from>
    <xdr:to>
      <xdr:col>9</xdr:col>
      <xdr:colOff>1031491</xdr:colOff>
      <xdr:row>233</xdr:row>
      <xdr:rowOff>0</xdr:rowOff>
    </xdr:to>
    <xdr:pic>
      <xdr:nvPicPr>
        <xdr:cNvPr id="223" name="Obraz 624" descr="Bez tytułu.pn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2080491" y="176063225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30480</xdr:colOff>
      <xdr:row>232</xdr:row>
      <xdr:rowOff>0</xdr:rowOff>
    </xdr:from>
    <xdr:to>
      <xdr:col>7</xdr:col>
      <xdr:colOff>0</xdr:colOff>
      <xdr:row>232</xdr:row>
      <xdr:rowOff>619125</xdr:rowOff>
    </xdr:to>
    <xdr:pic>
      <xdr:nvPicPr>
        <xdr:cNvPr id="224" name="Picture 5623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76050575"/>
          <a:ext cx="101727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1031491</xdr:colOff>
      <xdr:row>232</xdr:row>
      <xdr:rowOff>12650</xdr:rowOff>
    </xdr:from>
    <xdr:to>
      <xdr:col>8</xdr:col>
      <xdr:colOff>1031491</xdr:colOff>
      <xdr:row>233</xdr:row>
      <xdr:rowOff>0</xdr:rowOff>
    </xdr:to>
    <xdr:pic>
      <xdr:nvPicPr>
        <xdr:cNvPr id="225" name="Obraz 624" descr="Bez tytułu.pn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7606322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9</xdr:col>
      <xdr:colOff>0</xdr:colOff>
      <xdr:row>232</xdr:row>
      <xdr:rowOff>0</xdr:rowOff>
    </xdr:from>
    <xdr:to>
      <xdr:col>10</xdr:col>
      <xdr:colOff>0</xdr:colOff>
      <xdr:row>233</xdr:row>
      <xdr:rowOff>0</xdr:rowOff>
    </xdr:to>
    <xdr:pic>
      <xdr:nvPicPr>
        <xdr:cNvPr id="226" name="Obraz 711" descr="085-1.pn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2096750" y="176050575"/>
          <a:ext cx="1047750" cy="6286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1031491</xdr:colOff>
      <xdr:row>237</xdr:row>
      <xdr:rowOff>12650</xdr:rowOff>
    </xdr:from>
    <xdr:to>
      <xdr:col>8</xdr:col>
      <xdr:colOff>1031491</xdr:colOff>
      <xdr:row>238</xdr:row>
      <xdr:rowOff>0</xdr:rowOff>
    </xdr:to>
    <xdr:pic>
      <xdr:nvPicPr>
        <xdr:cNvPr id="227" name="Obraz 624" descr="Bez tytułu.pn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004166" y="180482825"/>
          <a:ext cx="1076325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254000</xdr:colOff>
      <xdr:row>233</xdr:row>
      <xdr:rowOff>158750</xdr:rowOff>
    </xdr:from>
    <xdr:to>
      <xdr:col>0</xdr:col>
      <xdr:colOff>1894590</xdr:colOff>
      <xdr:row>234</xdr:row>
      <xdr:rowOff>920749</xdr:rowOff>
    </xdr:to>
    <xdr:pic>
      <xdr:nvPicPr>
        <xdr:cNvPr id="228" name="Obraz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76837975"/>
          <a:ext cx="1640590" cy="2028824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238</xdr:row>
      <xdr:rowOff>95250</xdr:rowOff>
    </xdr:from>
    <xdr:to>
      <xdr:col>0</xdr:col>
      <xdr:colOff>1693291</xdr:colOff>
      <xdr:row>239</xdr:row>
      <xdr:rowOff>1102105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81194075"/>
          <a:ext cx="1423416" cy="2273680"/>
        </a:xfrm>
        <a:prstGeom prst="rect">
          <a:avLst/>
        </a:prstGeom>
      </xdr:spPr>
    </xdr:pic>
    <xdr:clientData/>
  </xdr:twoCellAnchor>
  <xdr:oneCellAnchor>
    <xdr:from>
      <xdr:col>7</xdr:col>
      <xdr:colOff>31750</xdr:colOff>
      <xdr:row>232</xdr:row>
      <xdr:rowOff>12700</xdr:rowOff>
    </xdr:from>
    <xdr:ext cx="1016739" cy="590550"/>
    <xdr:pic>
      <xdr:nvPicPr>
        <xdr:cNvPr id="230" name="Picture 5664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004425" y="176063275"/>
          <a:ext cx="101673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1</xdr:colOff>
      <xdr:row>242</xdr:row>
      <xdr:rowOff>36058</xdr:rowOff>
    </xdr:from>
    <xdr:to>
      <xdr:col>9</xdr:col>
      <xdr:colOff>1</xdr:colOff>
      <xdr:row>243</xdr:row>
      <xdr:rowOff>31749</xdr:rowOff>
    </xdr:to>
    <xdr:pic>
      <xdr:nvPicPr>
        <xdr:cNvPr id="231" name="Picture 38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1" y="193765033"/>
          <a:ext cx="1047750" cy="624341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22225</xdr:colOff>
      <xdr:row>241</xdr:row>
      <xdr:rowOff>1860550</xdr:rowOff>
    </xdr:from>
    <xdr:to>
      <xdr:col>10</xdr:col>
      <xdr:colOff>22225</xdr:colOff>
      <xdr:row>243</xdr:row>
      <xdr:rowOff>5896</xdr:rowOff>
    </xdr:to>
    <xdr:pic>
      <xdr:nvPicPr>
        <xdr:cNvPr id="232" name="Obraz 624" descr="Bez tytułu.pn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18975" y="193732150"/>
          <a:ext cx="1047750" cy="631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242</xdr:row>
      <xdr:rowOff>0</xdr:rowOff>
    </xdr:from>
    <xdr:to>
      <xdr:col>7</xdr:col>
      <xdr:colOff>0</xdr:colOff>
      <xdr:row>243</xdr:row>
      <xdr:rowOff>9523</xdr:rowOff>
    </xdr:to>
    <xdr:pic>
      <xdr:nvPicPr>
        <xdr:cNvPr id="233" name="Picture 5623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93728975"/>
          <a:ext cx="1017270" cy="63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206375</xdr:colOff>
      <xdr:row>243</xdr:row>
      <xdr:rowOff>254000</xdr:rowOff>
    </xdr:from>
    <xdr:to>
      <xdr:col>0</xdr:col>
      <xdr:colOff>1920875</xdr:colOff>
      <xdr:row>244</xdr:row>
      <xdr:rowOff>965593</xdr:rowOff>
    </xdr:to>
    <xdr:pic>
      <xdr:nvPicPr>
        <xdr:cNvPr id="234" name="Obraz 233" descr="_MG_0298 małe.jp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6375" y="194611625"/>
          <a:ext cx="1714500" cy="1978418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457199</xdr:colOff>
      <xdr:row>245</xdr:row>
      <xdr:rowOff>174625</xdr:rowOff>
    </xdr:from>
    <xdr:to>
      <xdr:col>0</xdr:col>
      <xdr:colOff>1790700</xdr:colOff>
      <xdr:row>246</xdr:row>
      <xdr:rowOff>1010080</xdr:rowOff>
    </xdr:to>
    <xdr:pic>
      <xdr:nvPicPr>
        <xdr:cNvPr id="235" name="Obraz 234" descr="01-Flow_Slim-38x58-Studio-HD małe.pn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199" y="197065900"/>
          <a:ext cx="1333501" cy="210228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249</xdr:row>
      <xdr:rowOff>0</xdr:rowOff>
    </xdr:from>
    <xdr:to>
      <xdr:col>7</xdr:col>
      <xdr:colOff>0</xdr:colOff>
      <xdr:row>249</xdr:row>
      <xdr:rowOff>609600</xdr:rowOff>
    </xdr:to>
    <xdr:pic>
      <xdr:nvPicPr>
        <xdr:cNvPr id="236" name="Picture 5623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189309375"/>
          <a:ext cx="101727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250</xdr:row>
      <xdr:rowOff>295275</xdr:rowOff>
    </xdr:from>
    <xdr:to>
      <xdr:col>0</xdr:col>
      <xdr:colOff>1924050</xdr:colOff>
      <xdr:row>251</xdr:row>
      <xdr:rowOff>819150</xdr:rowOff>
    </xdr:to>
    <xdr:pic>
      <xdr:nvPicPr>
        <xdr:cNvPr id="237" name="Picture 2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42875" y="190233300"/>
          <a:ext cx="1781175" cy="179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255</xdr:row>
      <xdr:rowOff>222250</xdr:rowOff>
    </xdr:from>
    <xdr:to>
      <xdr:col>0</xdr:col>
      <xdr:colOff>1730374</xdr:colOff>
      <xdr:row>256</xdr:row>
      <xdr:rowOff>904558</xdr:rowOff>
    </xdr:to>
    <xdr:pic>
      <xdr:nvPicPr>
        <xdr:cNvPr id="238" name="Obraz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31879775"/>
          <a:ext cx="1444624" cy="1949133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346363</xdr:colOff>
      <xdr:row>260</xdr:row>
      <xdr:rowOff>282864</xdr:rowOff>
    </xdr:from>
    <xdr:to>
      <xdr:col>0</xdr:col>
      <xdr:colOff>1637237</xdr:colOff>
      <xdr:row>260</xdr:row>
      <xdr:rowOff>1235315</xdr:rowOff>
    </xdr:to>
    <xdr:pic>
      <xdr:nvPicPr>
        <xdr:cNvPr id="239" name="Obraz 238" descr="_MG_4313.jp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46363" y="226758789"/>
          <a:ext cx="1290874" cy="95245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261</xdr:row>
      <xdr:rowOff>174625</xdr:rowOff>
    </xdr:from>
    <xdr:to>
      <xdr:col>0</xdr:col>
      <xdr:colOff>1472685</xdr:colOff>
      <xdr:row>261</xdr:row>
      <xdr:rowOff>1778000</xdr:rowOff>
    </xdr:to>
    <xdr:pic>
      <xdr:nvPicPr>
        <xdr:cNvPr id="240" name="Obraz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28041200"/>
          <a:ext cx="758310" cy="160337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268</xdr:row>
      <xdr:rowOff>79375</xdr:rowOff>
    </xdr:from>
    <xdr:to>
      <xdr:col>0</xdr:col>
      <xdr:colOff>1555750</xdr:colOff>
      <xdr:row>270</xdr:row>
      <xdr:rowOff>508151</xdr:rowOff>
    </xdr:to>
    <xdr:pic>
      <xdr:nvPicPr>
        <xdr:cNvPr id="241" name="Obraz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43547900"/>
          <a:ext cx="841375" cy="1686076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265</xdr:row>
      <xdr:rowOff>95250</xdr:rowOff>
    </xdr:from>
    <xdr:to>
      <xdr:col>0</xdr:col>
      <xdr:colOff>1746250</xdr:colOff>
      <xdr:row>267</xdr:row>
      <xdr:rowOff>524910</xdr:rowOff>
    </xdr:to>
    <xdr:pic>
      <xdr:nvPicPr>
        <xdr:cNvPr id="242" name="Obraz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241677825"/>
          <a:ext cx="1285875" cy="168696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274</xdr:row>
      <xdr:rowOff>63500</xdr:rowOff>
    </xdr:from>
    <xdr:to>
      <xdr:col>0</xdr:col>
      <xdr:colOff>1778000</xdr:colOff>
      <xdr:row>276</xdr:row>
      <xdr:rowOff>338110</xdr:rowOff>
    </xdr:to>
    <xdr:pic>
      <xdr:nvPicPr>
        <xdr:cNvPr id="243" name="Obraz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36102525"/>
          <a:ext cx="1492250" cy="1531910"/>
        </a:xfrm>
        <a:prstGeom prst="rect">
          <a:avLst/>
        </a:prstGeom>
      </xdr:spPr>
    </xdr:pic>
    <xdr:clientData/>
  </xdr:twoCellAnchor>
  <xdr:twoCellAnchor editAs="oneCell">
    <xdr:from>
      <xdr:col>0</xdr:col>
      <xdr:colOff>492125</xdr:colOff>
      <xdr:row>277</xdr:row>
      <xdr:rowOff>127000</xdr:rowOff>
    </xdr:from>
    <xdr:to>
      <xdr:col>0</xdr:col>
      <xdr:colOff>1635125</xdr:colOff>
      <xdr:row>279</xdr:row>
      <xdr:rowOff>494924</xdr:rowOff>
    </xdr:to>
    <xdr:pic>
      <xdr:nvPicPr>
        <xdr:cNvPr id="244" name="Obraz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238051975"/>
          <a:ext cx="1143000" cy="162522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285</xdr:row>
      <xdr:rowOff>95250</xdr:rowOff>
    </xdr:from>
    <xdr:to>
      <xdr:col>0</xdr:col>
      <xdr:colOff>1441989</xdr:colOff>
      <xdr:row>286</xdr:row>
      <xdr:rowOff>861254</xdr:rowOff>
    </xdr:to>
    <xdr:pic>
      <xdr:nvPicPr>
        <xdr:cNvPr id="245" name="Obraz 244" descr="Rattana slim okr 070 brown.jp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533400" y="254812800"/>
          <a:ext cx="908589" cy="177565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283</xdr:row>
      <xdr:rowOff>95250</xdr:rowOff>
    </xdr:from>
    <xdr:to>
      <xdr:col>0</xdr:col>
      <xdr:colOff>1714500</xdr:colOff>
      <xdr:row>284</xdr:row>
      <xdr:rowOff>734373</xdr:rowOff>
    </xdr:to>
    <xdr:pic>
      <xdr:nvPicPr>
        <xdr:cNvPr id="246" name="Obraz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52793500"/>
          <a:ext cx="1381125" cy="1648772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396875</xdr:colOff>
      <xdr:row>293</xdr:row>
      <xdr:rowOff>69850</xdr:rowOff>
    </xdr:from>
    <xdr:to>
      <xdr:col>0</xdr:col>
      <xdr:colOff>1587500</xdr:colOff>
      <xdr:row>295</xdr:row>
      <xdr:rowOff>587375</xdr:rowOff>
    </xdr:to>
    <xdr:pic>
      <xdr:nvPicPr>
        <xdr:cNvPr id="247" name="Obraz 691" descr="render Rattana kwadrat Slim.jp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96875" y="249100975"/>
          <a:ext cx="1190625" cy="177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290</xdr:row>
      <xdr:rowOff>79375</xdr:rowOff>
    </xdr:from>
    <xdr:to>
      <xdr:col>0</xdr:col>
      <xdr:colOff>1746250</xdr:colOff>
      <xdr:row>292</xdr:row>
      <xdr:rowOff>378824</xdr:rowOff>
    </xdr:to>
    <xdr:pic>
      <xdr:nvPicPr>
        <xdr:cNvPr id="248" name="Obraz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47224550"/>
          <a:ext cx="1508125" cy="1556749"/>
        </a:xfrm>
        <a:prstGeom prst="rect">
          <a:avLst/>
        </a:prstGeom>
      </xdr:spPr>
    </xdr:pic>
    <xdr:clientData/>
  </xdr:twoCellAnchor>
  <xdr:twoCellAnchor editAs="oneCell">
    <xdr:from>
      <xdr:col>6</xdr:col>
      <xdr:colOff>19049</xdr:colOff>
      <xdr:row>298</xdr:row>
      <xdr:rowOff>0</xdr:rowOff>
    </xdr:from>
    <xdr:to>
      <xdr:col>7</xdr:col>
      <xdr:colOff>15875</xdr:colOff>
      <xdr:row>299</xdr:row>
      <xdr:rowOff>38099</xdr:rowOff>
    </xdr:to>
    <xdr:pic>
      <xdr:nvPicPr>
        <xdr:cNvPr id="249" name="Picture 5621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943974" y="257994150"/>
          <a:ext cx="1044576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301625</xdr:colOff>
      <xdr:row>299</xdr:row>
      <xdr:rowOff>142834</xdr:rowOff>
    </xdr:from>
    <xdr:to>
      <xdr:col>0</xdr:col>
      <xdr:colOff>1666875</xdr:colOff>
      <xdr:row>300</xdr:row>
      <xdr:rowOff>826190</xdr:rowOff>
    </xdr:to>
    <xdr:pic>
      <xdr:nvPicPr>
        <xdr:cNvPr id="250" name="Obraz 249" descr="_MG_9632 Makata 40 011.jpg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01625" y="258670384"/>
          <a:ext cx="1365250" cy="16930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301</xdr:row>
      <xdr:rowOff>180974</xdr:rowOff>
    </xdr:from>
    <xdr:to>
      <xdr:col>0</xdr:col>
      <xdr:colOff>1591460</xdr:colOff>
      <xdr:row>302</xdr:row>
      <xdr:rowOff>825499</xdr:rowOff>
    </xdr:to>
    <xdr:pic>
      <xdr:nvPicPr>
        <xdr:cNvPr id="251" name="Obraz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60727824"/>
          <a:ext cx="1115210" cy="165417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306</xdr:row>
      <xdr:rowOff>87925</xdr:rowOff>
    </xdr:from>
    <xdr:to>
      <xdr:col>0</xdr:col>
      <xdr:colOff>1698625</xdr:colOff>
      <xdr:row>307</xdr:row>
      <xdr:rowOff>776460</xdr:rowOff>
    </xdr:to>
    <xdr:pic>
      <xdr:nvPicPr>
        <xdr:cNvPr id="252" name="Obraz 251" descr="_MG_9652 Diament 30 014.jp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01625" y="264559075"/>
          <a:ext cx="1397000" cy="16981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308</xdr:row>
      <xdr:rowOff>95250</xdr:rowOff>
    </xdr:from>
    <xdr:to>
      <xdr:col>0</xdr:col>
      <xdr:colOff>1460501</xdr:colOff>
      <xdr:row>309</xdr:row>
      <xdr:rowOff>795725</xdr:rowOff>
    </xdr:to>
    <xdr:pic>
      <xdr:nvPicPr>
        <xdr:cNvPr id="253" name="Obraz 252" descr="_MG_4209 Diament 040.jp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71501" y="266585700"/>
          <a:ext cx="889000" cy="1710125"/>
        </a:xfrm>
        <a:prstGeom prst="rect">
          <a:avLst/>
        </a:prstGeom>
      </xdr:spPr>
    </xdr:pic>
    <xdr:clientData/>
  </xdr:twoCellAnchor>
  <xdr:twoCellAnchor editAs="oneCell">
    <xdr:from>
      <xdr:col>7</xdr:col>
      <xdr:colOff>7621</xdr:colOff>
      <xdr:row>305</xdr:row>
      <xdr:rowOff>37281</xdr:rowOff>
    </xdr:from>
    <xdr:to>
      <xdr:col>8</xdr:col>
      <xdr:colOff>3584</xdr:colOff>
      <xdr:row>306</xdr:row>
      <xdr:rowOff>3174</xdr:rowOff>
    </xdr:to>
    <xdr:pic>
      <xdr:nvPicPr>
        <xdr:cNvPr id="254" name="Picture 5621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980296" y="263860731"/>
          <a:ext cx="1072288" cy="613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305</xdr:row>
      <xdr:rowOff>26193</xdr:rowOff>
    </xdr:from>
    <xdr:to>
      <xdr:col>6</xdr:col>
      <xdr:colOff>7938</xdr:colOff>
      <xdr:row>305</xdr:row>
      <xdr:rowOff>621620</xdr:rowOff>
    </xdr:to>
    <xdr:pic>
      <xdr:nvPicPr>
        <xdr:cNvPr id="255" name="Picture 243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70031" y="261558881"/>
          <a:ext cx="1055688" cy="59542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396875</xdr:colOff>
      <xdr:row>313</xdr:row>
      <xdr:rowOff>174625</xdr:rowOff>
    </xdr:from>
    <xdr:to>
      <xdr:col>0</xdr:col>
      <xdr:colOff>1825625</xdr:colOff>
      <xdr:row>314</xdr:row>
      <xdr:rowOff>908343</xdr:rowOff>
    </xdr:to>
    <xdr:pic>
      <xdr:nvPicPr>
        <xdr:cNvPr id="256" name="Obraz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05905100"/>
          <a:ext cx="1428750" cy="1743368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315</xdr:row>
      <xdr:rowOff>95250</xdr:rowOff>
    </xdr:from>
    <xdr:to>
      <xdr:col>0</xdr:col>
      <xdr:colOff>1666874</xdr:colOff>
      <xdr:row>316</xdr:row>
      <xdr:rowOff>861065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07845025"/>
          <a:ext cx="1047749" cy="177546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320</xdr:row>
      <xdr:rowOff>173737</xdr:rowOff>
    </xdr:from>
    <xdr:to>
      <xdr:col>0</xdr:col>
      <xdr:colOff>2047875</xdr:colOff>
      <xdr:row>321</xdr:row>
      <xdr:rowOff>1190754</xdr:rowOff>
    </xdr:to>
    <xdr:pic>
      <xdr:nvPicPr>
        <xdr:cNvPr id="258" name="Obraz 257" descr="Diva_próba.pn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27000" y="201484612"/>
          <a:ext cx="1920875" cy="2283842"/>
        </a:xfrm>
        <a:prstGeom prst="rect">
          <a:avLst/>
        </a:prstGeom>
      </xdr:spPr>
    </xdr:pic>
    <xdr:clientData/>
  </xdr:twoCellAnchor>
  <xdr:twoCellAnchor editAs="oneCell">
    <xdr:from>
      <xdr:col>0</xdr:col>
      <xdr:colOff>350184</xdr:colOff>
      <xdr:row>325</xdr:row>
      <xdr:rowOff>140073</xdr:rowOff>
    </xdr:from>
    <xdr:to>
      <xdr:col>0</xdr:col>
      <xdr:colOff>1778934</xdr:colOff>
      <xdr:row>327</xdr:row>
      <xdr:rowOff>501759</xdr:rowOff>
    </xdr:to>
    <xdr:pic>
      <xdr:nvPicPr>
        <xdr:cNvPr id="259" name="Obraz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84" y="222844098"/>
          <a:ext cx="1428750" cy="1618986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330</xdr:row>
      <xdr:rowOff>0</xdr:rowOff>
    </xdr:from>
    <xdr:to>
      <xdr:col>7</xdr:col>
      <xdr:colOff>0</xdr:colOff>
      <xdr:row>331</xdr:row>
      <xdr:rowOff>419</xdr:rowOff>
    </xdr:to>
    <xdr:pic>
      <xdr:nvPicPr>
        <xdr:cNvPr id="260" name="Picture 56230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211026375"/>
          <a:ext cx="1017270" cy="571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</xdr:colOff>
      <xdr:row>330</xdr:row>
      <xdr:rowOff>4309</xdr:rowOff>
    </xdr:from>
    <xdr:to>
      <xdr:col>9</xdr:col>
      <xdr:colOff>0</xdr:colOff>
      <xdr:row>331</xdr:row>
      <xdr:rowOff>419</xdr:rowOff>
    </xdr:to>
    <xdr:pic>
      <xdr:nvPicPr>
        <xdr:cNvPr id="261" name="Picture 38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1" y="211030684"/>
          <a:ext cx="1047749" cy="567610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603250</xdr:colOff>
      <xdr:row>332</xdr:row>
      <xdr:rowOff>127001</xdr:rowOff>
    </xdr:from>
    <xdr:to>
      <xdr:col>0</xdr:col>
      <xdr:colOff>1444625</xdr:colOff>
      <xdr:row>332</xdr:row>
      <xdr:rowOff>1647830</xdr:rowOff>
    </xdr:to>
    <xdr:pic>
      <xdr:nvPicPr>
        <xdr:cNvPr id="262" name="Obraz 261" descr="Kula_Mika_wiszaca_antracyt.jp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603250" y="213172676"/>
          <a:ext cx="841375" cy="1520829"/>
        </a:xfrm>
        <a:prstGeom prst="rect">
          <a:avLst/>
        </a:prstGeom>
      </xdr:spPr>
    </xdr:pic>
    <xdr:clientData/>
  </xdr:twoCellAnchor>
  <xdr:twoCellAnchor editAs="oneCell">
    <xdr:from>
      <xdr:col>0</xdr:col>
      <xdr:colOff>454025</xdr:colOff>
      <xdr:row>331</xdr:row>
      <xdr:rowOff>127000</xdr:rowOff>
    </xdr:from>
    <xdr:to>
      <xdr:col>0</xdr:col>
      <xdr:colOff>1835150</xdr:colOff>
      <xdr:row>331</xdr:row>
      <xdr:rowOff>1233977</xdr:rowOff>
    </xdr:to>
    <xdr:pic>
      <xdr:nvPicPr>
        <xdr:cNvPr id="263" name="Obraz 262" descr="Kula_Mika_biały małe.jp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54025" y="211724875"/>
          <a:ext cx="1381125" cy="1106977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336</xdr:row>
      <xdr:rowOff>247650</xdr:rowOff>
    </xdr:from>
    <xdr:to>
      <xdr:col>0</xdr:col>
      <xdr:colOff>1775529</xdr:colOff>
      <xdr:row>336</xdr:row>
      <xdr:rowOff>1176337</xdr:rowOff>
    </xdr:to>
    <xdr:pic>
      <xdr:nvPicPr>
        <xdr:cNvPr id="264" name="Picture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14350" y="217141425"/>
          <a:ext cx="1261179" cy="92868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533399</xdr:colOff>
      <xdr:row>337</xdr:row>
      <xdr:rowOff>247650</xdr:rowOff>
    </xdr:from>
    <xdr:to>
      <xdr:col>0</xdr:col>
      <xdr:colOff>1752600</xdr:colOff>
      <xdr:row>337</xdr:row>
      <xdr:rowOff>2381250</xdr:rowOff>
    </xdr:to>
    <xdr:pic>
      <xdr:nvPicPr>
        <xdr:cNvPr id="265" name="Picture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33399" y="218532075"/>
          <a:ext cx="1219201" cy="2133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440531</xdr:colOff>
      <xdr:row>342</xdr:row>
      <xdr:rowOff>404812</xdr:rowOff>
    </xdr:from>
    <xdr:to>
      <xdr:col>0</xdr:col>
      <xdr:colOff>1805781</xdr:colOff>
      <xdr:row>344</xdr:row>
      <xdr:rowOff>339067</xdr:rowOff>
    </xdr:to>
    <xdr:pic>
      <xdr:nvPicPr>
        <xdr:cNvPr id="266" name="Obraz 265" descr="_MG_2955 wkład.jp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40531" y="294370125"/>
          <a:ext cx="1365250" cy="119631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340</xdr:row>
      <xdr:rowOff>0</xdr:rowOff>
    </xdr:from>
    <xdr:to>
      <xdr:col>5</xdr:col>
      <xdr:colOff>1038225</xdr:colOff>
      <xdr:row>340</xdr:row>
      <xdr:rowOff>603252</xdr:rowOff>
    </xdr:to>
    <xdr:pic>
      <xdr:nvPicPr>
        <xdr:cNvPr id="267" name="Obraz 624" descr="Bez tytułu.pn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70031" y="292703250"/>
          <a:ext cx="1038225" cy="603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348</xdr:row>
      <xdr:rowOff>0</xdr:rowOff>
    </xdr:from>
    <xdr:to>
      <xdr:col>5</xdr:col>
      <xdr:colOff>1038225</xdr:colOff>
      <xdr:row>348</xdr:row>
      <xdr:rowOff>603252</xdr:rowOff>
    </xdr:to>
    <xdr:pic>
      <xdr:nvPicPr>
        <xdr:cNvPr id="268" name="Obraz 624" descr="Bez tytułu.png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70031" y="297751500"/>
          <a:ext cx="1038225" cy="603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354</xdr:row>
      <xdr:rowOff>0</xdr:rowOff>
    </xdr:from>
    <xdr:to>
      <xdr:col>5</xdr:col>
      <xdr:colOff>1038225</xdr:colOff>
      <xdr:row>354</xdr:row>
      <xdr:rowOff>603252</xdr:rowOff>
    </xdr:to>
    <xdr:pic>
      <xdr:nvPicPr>
        <xdr:cNvPr id="269" name="Obraz 624" descr="Bez tytułu.pn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70031" y="301537688"/>
          <a:ext cx="1038225" cy="603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309563</xdr:colOff>
      <xdr:row>349</xdr:row>
      <xdr:rowOff>369094</xdr:rowOff>
    </xdr:from>
    <xdr:to>
      <xdr:col>0</xdr:col>
      <xdr:colOff>1984928</xdr:colOff>
      <xdr:row>351</xdr:row>
      <xdr:rowOff>300830</xdr:rowOff>
    </xdr:to>
    <xdr:pic>
      <xdr:nvPicPr>
        <xdr:cNvPr id="270" name="Obraz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298751625"/>
          <a:ext cx="1675365" cy="1193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355</xdr:row>
      <xdr:rowOff>297656</xdr:rowOff>
    </xdr:from>
    <xdr:to>
      <xdr:col>0</xdr:col>
      <xdr:colOff>2157984</xdr:colOff>
      <xdr:row>355</xdr:row>
      <xdr:rowOff>1410176</xdr:rowOff>
    </xdr:to>
    <xdr:pic>
      <xdr:nvPicPr>
        <xdr:cNvPr id="271" name="Obraz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02466375"/>
          <a:ext cx="1776984" cy="1112520"/>
        </a:xfrm>
        <a:prstGeom prst="rect">
          <a:avLst/>
        </a:prstGeom>
      </xdr:spPr>
    </xdr:pic>
    <xdr:clientData/>
  </xdr:twoCellAnchor>
  <xdr:twoCellAnchor editAs="oneCell">
    <xdr:from>
      <xdr:col>0</xdr:col>
      <xdr:colOff>471714</xdr:colOff>
      <xdr:row>359</xdr:row>
      <xdr:rowOff>606273</xdr:rowOff>
    </xdr:from>
    <xdr:to>
      <xdr:col>0</xdr:col>
      <xdr:colOff>1678213</xdr:colOff>
      <xdr:row>361</xdr:row>
      <xdr:rowOff>660338</xdr:rowOff>
    </xdr:to>
    <xdr:pic>
      <xdr:nvPicPr>
        <xdr:cNvPr id="272" name="Obraz 271" descr="Caro 15-v1-Antracyt_m.jpg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71714" y="307598535"/>
          <a:ext cx="1206499" cy="1565969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340177</xdr:colOff>
      <xdr:row>366</xdr:row>
      <xdr:rowOff>681869</xdr:rowOff>
    </xdr:from>
    <xdr:to>
      <xdr:col>0</xdr:col>
      <xdr:colOff>1603427</xdr:colOff>
      <xdr:row>368</xdr:row>
      <xdr:rowOff>226786</xdr:rowOff>
    </xdr:to>
    <xdr:pic>
      <xdr:nvPicPr>
        <xdr:cNvPr id="273" name="Obraz 272" descr="16_DONICZKA_Mati_092_karczoch_roz.19_m.jp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40177" y="312602940"/>
          <a:ext cx="1263250" cy="1177774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358</xdr:row>
      <xdr:rowOff>0</xdr:rowOff>
    </xdr:from>
    <xdr:to>
      <xdr:col>7</xdr:col>
      <xdr:colOff>0</xdr:colOff>
      <xdr:row>359</xdr:row>
      <xdr:rowOff>419</xdr:rowOff>
    </xdr:to>
    <xdr:pic>
      <xdr:nvPicPr>
        <xdr:cNvPr id="274" name="Picture 5623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65837" y="282832024"/>
          <a:ext cx="1012734" cy="574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365</xdr:row>
      <xdr:rowOff>0</xdr:rowOff>
    </xdr:from>
    <xdr:to>
      <xdr:col>7</xdr:col>
      <xdr:colOff>0</xdr:colOff>
      <xdr:row>366</xdr:row>
      <xdr:rowOff>419</xdr:rowOff>
    </xdr:to>
    <xdr:pic>
      <xdr:nvPicPr>
        <xdr:cNvPr id="275" name="Picture 56230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65837" y="282832024"/>
          <a:ext cx="1012734" cy="574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257025</xdr:colOff>
      <xdr:row>372</xdr:row>
      <xdr:rowOff>483808</xdr:rowOff>
    </xdr:from>
    <xdr:to>
      <xdr:col>0</xdr:col>
      <xdr:colOff>2027761</xdr:colOff>
      <xdr:row>375</xdr:row>
      <xdr:rowOff>272142</xdr:rowOff>
    </xdr:to>
    <xdr:pic>
      <xdr:nvPicPr>
        <xdr:cNvPr id="276" name="Obraz 275" descr="Luca Petit czarnA.jp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257025" y="316759165"/>
          <a:ext cx="1770736" cy="1829405"/>
        </a:xfrm>
        <a:prstGeom prst="rect">
          <a:avLst/>
        </a:prstGeom>
      </xdr:spPr>
    </xdr:pic>
    <xdr:clientData/>
  </xdr:twoCellAnchor>
  <xdr:twoCellAnchor>
    <xdr:from>
      <xdr:col>5</xdr:col>
      <xdr:colOff>1031491</xdr:colOff>
      <xdr:row>371</xdr:row>
      <xdr:rowOff>12650</xdr:rowOff>
    </xdr:from>
    <xdr:to>
      <xdr:col>6</xdr:col>
      <xdr:colOff>1031491</xdr:colOff>
      <xdr:row>372</xdr:row>
      <xdr:rowOff>0</xdr:rowOff>
    </xdr:to>
    <xdr:pic>
      <xdr:nvPicPr>
        <xdr:cNvPr id="277" name="Obraz 624" descr="Bez tytułu.pn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08666" y="280857275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1031491</xdr:colOff>
      <xdr:row>371</xdr:row>
      <xdr:rowOff>12650</xdr:rowOff>
    </xdr:from>
    <xdr:to>
      <xdr:col>6</xdr:col>
      <xdr:colOff>1031491</xdr:colOff>
      <xdr:row>372</xdr:row>
      <xdr:rowOff>0</xdr:rowOff>
    </xdr:to>
    <xdr:pic>
      <xdr:nvPicPr>
        <xdr:cNvPr id="278" name="Obraz 624" descr="Bez tytułu.pn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08666" y="280857275"/>
          <a:ext cx="1047750" cy="61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-1</xdr:colOff>
      <xdr:row>371</xdr:row>
      <xdr:rowOff>-1</xdr:rowOff>
    </xdr:from>
    <xdr:to>
      <xdr:col>8</xdr:col>
      <xdr:colOff>0</xdr:colOff>
      <xdr:row>371</xdr:row>
      <xdr:rowOff>460376</xdr:rowOff>
    </xdr:to>
    <xdr:pic>
      <xdr:nvPicPr>
        <xdr:cNvPr id="279" name="Obraz 278" descr="085-1.pn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72674" y="280844624"/>
          <a:ext cx="1076326" cy="460377"/>
        </a:xfrm>
        <a:prstGeom prst="rect">
          <a:avLst/>
        </a:prstGeom>
      </xdr:spPr>
    </xdr:pic>
    <xdr:clientData/>
  </xdr:twoCellAnchor>
  <xdr:twoCellAnchor editAs="oneCell">
    <xdr:from>
      <xdr:col>7</xdr:col>
      <xdr:colOff>-1</xdr:colOff>
      <xdr:row>371</xdr:row>
      <xdr:rowOff>-1</xdr:rowOff>
    </xdr:from>
    <xdr:to>
      <xdr:col>8</xdr:col>
      <xdr:colOff>0</xdr:colOff>
      <xdr:row>371</xdr:row>
      <xdr:rowOff>460376</xdr:rowOff>
    </xdr:to>
    <xdr:pic>
      <xdr:nvPicPr>
        <xdr:cNvPr id="280" name="Obraz 279" descr="085-1.pn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72674" y="280844624"/>
          <a:ext cx="1076326" cy="46037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370</xdr:row>
      <xdr:rowOff>634999</xdr:rowOff>
    </xdr:from>
    <xdr:to>
      <xdr:col>8</xdr:col>
      <xdr:colOff>1</xdr:colOff>
      <xdr:row>372</xdr:row>
      <xdr:rowOff>15875</xdr:rowOff>
    </xdr:to>
    <xdr:pic>
      <xdr:nvPicPr>
        <xdr:cNvPr id="281" name="Obraz 280" descr="085-1.pn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72675" y="280841449"/>
          <a:ext cx="1076326" cy="647701"/>
        </a:xfrm>
        <a:prstGeom prst="rect">
          <a:avLst/>
        </a:prstGeom>
      </xdr:spPr>
    </xdr:pic>
    <xdr:clientData/>
  </xdr:twoCellAnchor>
  <xdr:oneCellAnchor>
    <xdr:from>
      <xdr:col>11</xdr:col>
      <xdr:colOff>7621</xdr:colOff>
      <xdr:row>371</xdr:row>
      <xdr:rowOff>37281</xdr:rowOff>
    </xdr:from>
    <xdr:ext cx="1074529" cy="610231"/>
    <xdr:pic>
      <xdr:nvPicPr>
        <xdr:cNvPr id="282" name="Picture 5621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4199871" y="280881906"/>
          <a:ext cx="1074529" cy="610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127000</xdr:colOff>
      <xdr:row>382</xdr:row>
      <xdr:rowOff>492125</xdr:rowOff>
    </xdr:from>
    <xdr:to>
      <xdr:col>0</xdr:col>
      <xdr:colOff>2002234</xdr:colOff>
      <xdr:row>386</xdr:row>
      <xdr:rowOff>15875</xdr:rowOff>
    </xdr:to>
    <xdr:pic>
      <xdr:nvPicPr>
        <xdr:cNvPr id="283" name="Obraz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16782250"/>
          <a:ext cx="1875234" cy="2038350"/>
        </a:xfrm>
        <a:prstGeom prst="rect">
          <a:avLst/>
        </a:prstGeom>
      </xdr:spPr>
    </xdr:pic>
    <xdr:clientData/>
  </xdr:twoCellAnchor>
  <xdr:twoCellAnchor>
    <xdr:from>
      <xdr:col>5</xdr:col>
      <xdr:colOff>60324</xdr:colOff>
      <xdr:row>379</xdr:row>
      <xdr:rowOff>617855</xdr:rowOff>
    </xdr:from>
    <xdr:to>
      <xdr:col>5</xdr:col>
      <xdr:colOff>1047749</xdr:colOff>
      <xdr:row>380</xdr:row>
      <xdr:rowOff>492125</xdr:rowOff>
    </xdr:to>
    <xdr:pic>
      <xdr:nvPicPr>
        <xdr:cNvPr id="284" name="Picture 11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937499" y="415117280"/>
          <a:ext cx="987425" cy="5029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1073452</xdr:colOff>
      <xdr:row>380</xdr:row>
      <xdr:rowOff>0</xdr:rowOff>
    </xdr:from>
    <xdr:to>
      <xdr:col>8</xdr:col>
      <xdr:colOff>1015999</xdr:colOff>
      <xdr:row>381</xdr:row>
      <xdr:rowOff>4233</xdr:rowOff>
    </xdr:to>
    <xdr:pic>
      <xdr:nvPicPr>
        <xdr:cNvPr id="285" name="Picture 16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1052023" y="321128571"/>
          <a:ext cx="10160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15876</xdr:colOff>
      <xdr:row>380</xdr:row>
      <xdr:rowOff>31750</xdr:rowOff>
    </xdr:from>
    <xdr:to>
      <xdr:col>7</xdr:col>
      <xdr:colOff>1058940</xdr:colOff>
      <xdr:row>381</xdr:row>
      <xdr:rowOff>23737</xdr:rowOff>
    </xdr:to>
    <xdr:pic>
      <xdr:nvPicPr>
        <xdr:cNvPr id="286" name="Picture 14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0001251" y="306212875"/>
          <a:ext cx="1043064" cy="5317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5593</xdr:colOff>
      <xdr:row>380</xdr:row>
      <xdr:rowOff>14363</xdr:rowOff>
    </xdr:from>
    <xdr:to>
      <xdr:col>6</xdr:col>
      <xdr:colOff>1045482</xdr:colOff>
      <xdr:row>381</xdr:row>
      <xdr:rowOff>18596</xdr:rowOff>
    </xdr:to>
    <xdr:pic>
      <xdr:nvPicPr>
        <xdr:cNvPr id="287" name="Picture 11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943218" y="308259238"/>
          <a:ext cx="1039889" cy="54398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12</xdr:col>
      <xdr:colOff>19050</xdr:colOff>
      <xdr:row>380</xdr:row>
      <xdr:rowOff>19050</xdr:rowOff>
    </xdr:from>
    <xdr:to>
      <xdr:col>12</xdr:col>
      <xdr:colOff>19050</xdr:colOff>
      <xdr:row>381</xdr:row>
      <xdr:rowOff>1414</xdr:rowOff>
    </xdr:to>
    <xdr:pic>
      <xdr:nvPicPr>
        <xdr:cNvPr id="288" name="Picture 5363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4211300" y="415147125"/>
          <a:ext cx="0" cy="51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0</xdr:colOff>
      <xdr:row>380</xdr:row>
      <xdr:rowOff>3175</xdr:rowOff>
    </xdr:from>
    <xdr:to>
      <xdr:col>13</xdr:col>
      <xdr:colOff>19050</xdr:colOff>
      <xdr:row>380</xdr:row>
      <xdr:rowOff>520700</xdr:rowOff>
    </xdr:to>
    <xdr:pic>
      <xdr:nvPicPr>
        <xdr:cNvPr id="289" name="Picture 244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5240000" y="415131250"/>
          <a:ext cx="19050" cy="517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11</xdr:col>
      <xdr:colOff>19050</xdr:colOff>
      <xdr:row>380</xdr:row>
      <xdr:rowOff>19050</xdr:rowOff>
    </xdr:from>
    <xdr:to>
      <xdr:col>11</xdr:col>
      <xdr:colOff>19050</xdr:colOff>
      <xdr:row>381</xdr:row>
      <xdr:rowOff>1414</xdr:rowOff>
    </xdr:to>
    <xdr:pic>
      <xdr:nvPicPr>
        <xdr:cNvPr id="292" name="Picture 5363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243931" y="321147621"/>
          <a:ext cx="0" cy="511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380</xdr:row>
      <xdr:rowOff>3175</xdr:rowOff>
    </xdr:from>
    <xdr:to>
      <xdr:col>12</xdr:col>
      <xdr:colOff>19050</xdr:colOff>
      <xdr:row>380</xdr:row>
      <xdr:rowOff>520700</xdr:rowOff>
    </xdr:to>
    <xdr:pic>
      <xdr:nvPicPr>
        <xdr:cNvPr id="293" name="Picture 2446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268095" y="321131746"/>
          <a:ext cx="19050" cy="5175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17</xdr:col>
      <xdr:colOff>1814</xdr:colOff>
      <xdr:row>380</xdr:row>
      <xdr:rowOff>15119</xdr:rowOff>
    </xdr:from>
    <xdr:to>
      <xdr:col>17</xdr:col>
      <xdr:colOff>1037544</xdr:colOff>
      <xdr:row>381</xdr:row>
      <xdr:rowOff>19352</xdr:rowOff>
    </xdr:to>
    <xdr:pic>
      <xdr:nvPicPr>
        <xdr:cNvPr id="294" name="Picture 14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0442766" y="321143690"/>
          <a:ext cx="103573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15875</xdr:colOff>
      <xdr:row>380</xdr:row>
      <xdr:rowOff>31750</xdr:rowOff>
    </xdr:from>
    <xdr:to>
      <xdr:col>11</xdr:col>
      <xdr:colOff>1012825</xdr:colOff>
      <xdr:row>381</xdr:row>
      <xdr:rowOff>9525</xdr:rowOff>
    </xdr:to>
    <xdr:pic>
      <xdr:nvPicPr>
        <xdr:cNvPr id="295" name="Picture 1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5240756" y="321160321"/>
          <a:ext cx="996950" cy="50694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20</xdr:col>
      <xdr:colOff>0</xdr:colOff>
      <xdr:row>380</xdr:row>
      <xdr:rowOff>0</xdr:rowOff>
    </xdr:from>
    <xdr:to>
      <xdr:col>20</xdr:col>
      <xdr:colOff>0</xdr:colOff>
      <xdr:row>381</xdr:row>
      <xdr:rowOff>1414</xdr:rowOff>
    </xdr:to>
    <xdr:pic>
      <xdr:nvPicPr>
        <xdr:cNvPr id="296" name="Picture 251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3622000" y="415128075"/>
          <a:ext cx="0" cy="534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14604</xdr:colOff>
      <xdr:row>380</xdr:row>
      <xdr:rowOff>14605</xdr:rowOff>
    </xdr:from>
    <xdr:to>
      <xdr:col>18</xdr:col>
      <xdr:colOff>1036500</xdr:colOff>
      <xdr:row>380</xdr:row>
      <xdr:rowOff>523875</xdr:rowOff>
    </xdr:to>
    <xdr:pic>
      <xdr:nvPicPr>
        <xdr:cNvPr id="297" name="Picture 14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556979" y="308259480"/>
          <a:ext cx="1021896" cy="50927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19</xdr:col>
      <xdr:colOff>0</xdr:colOff>
      <xdr:row>380</xdr:row>
      <xdr:rowOff>0</xdr:rowOff>
    </xdr:from>
    <xdr:to>
      <xdr:col>19</xdr:col>
      <xdr:colOff>984250</xdr:colOff>
      <xdr:row>380</xdr:row>
      <xdr:rowOff>533400</xdr:rowOff>
    </xdr:to>
    <xdr:pic>
      <xdr:nvPicPr>
        <xdr:cNvPr id="298" name="Picture 16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2574250" y="415128075"/>
          <a:ext cx="9842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18</xdr:col>
      <xdr:colOff>1035050</xdr:colOff>
      <xdr:row>380</xdr:row>
      <xdr:rowOff>0</xdr:rowOff>
    </xdr:from>
    <xdr:to>
      <xdr:col>19</xdr:col>
      <xdr:colOff>1016000</xdr:colOff>
      <xdr:row>381</xdr:row>
      <xdr:rowOff>1363</xdr:rowOff>
    </xdr:to>
    <xdr:pic>
      <xdr:nvPicPr>
        <xdr:cNvPr id="299" name="Picture 5639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561550" y="415128075"/>
          <a:ext cx="1028700" cy="534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15875</xdr:colOff>
      <xdr:row>380</xdr:row>
      <xdr:rowOff>15875</xdr:rowOff>
    </xdr:from>
    <xdr:to>
      <xdr:col>20</xdr:col>
      <xdr:colOff>1031875</xdr:colOff>
      <xdr:row>381</xdr:row>
      <xdr:rowOff>17238</xdr:rowOff>
    </xdr:to>
    <xdr:pic>
      <xdr:nvPicPr>
        <xdr:cNvPr id="300" name="Picture 5840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3637875" y="415143950"/>
          <a:ext cx="1016000" cy="534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380</xdr:row>
      <xdr:rowOff>0</xdr:rowOff>
    </xdr:from>
    <xdr:to>
      <xdr:col>22</xdr:col>
      <xdr:colOff>738</xdr:colOff>
      <xdr:row>381</xdr:row>
      <xdr:rowOff>1363</xdr:rowOff>
    </xdr:to>
    <xdr:pic>
      <xdr:nvPicPr>
        <xdr:cNvPr id="301" name="Picture 251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669750" y="415128075"/>
          <a:ext cx="1047750" cy="534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380</xdr:row>
      <xdr:rowOff>0</xdr:rowOff>
    </xdr:from>
    <xdr:to>
      <xdr:col>23</xdr:col>
      <xdr:colOff>19050</xdr:colOff>
      <xdr:row>381</xdr:row>
      <xdr:rowOff>1363</xdr:rowOff>
    </xdr:to>
    <xdr:pic>
      <xdr:nvPicPr>
        <xdr:cNvPr id="302" name="Picture 251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5717500" y="415128075"/>
          <a:ext cx="971550" cy="534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19050</xdr:colOff>
      <xdr:row>380</xdr:row>
      <xdr:rowOff>19050</xdr:rowOff>
    </xdr:from>
    <xdr:to>
      <xdr:col>24</xdr:col>
      <xdr:colOff>0</xdr:colOff>
      <xdr:row>381</xdr:row>
      <xdr:rowOff>1363</xdr:rowOff>
    </xdr:to>
    <xdr:pic>
      <xdr:nvPicPr>
        <xdr:cNvPr id="303" name="Picture 5363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6689050" y="415147125"/>
          <a:ext cx="933450" cy="515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156482</xdr:colOff>
      <xdr:row>392</xdr:row>
      <xdr:rowOff>359078</xdr:rowOff>
    </xdr:from>
    <xdr:to>
      <xdr:col>0</xdr:col>
      <xdr:colOff>2132276</xdr:colOff>
      <xdr:row>395</xdr:row>
      <xdr:rowOff>359078</xdr:rowOff>
    </xdr:to>
    <xdr:pic>
      <xdr:nvPicPr>
        <xdr:cNvPr id="304" name="Obraz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82" y="329001816"/>
          <a:ext cx="1975794" cy="1905000"/>
        </a:xfrm>
        <a:prstGeom prst="rect">
          <a:avLst/>
        </a:prstGeom>
      </xdr:spPr>
    </xdr:pic>
    <xdr:clientData/>
  </xdr:twoCellAnchor>
  <xdr:twoCellAnchor>
    <xdr:from>
      <xdr:col>5</xdr:col>
      <xdr:colOff>1047749</xdr:colOff>
      <xdr:row>389</xdr:row>
      <xdr:rowOff>634999</xdr:rowOff>
    </xdr:from>
    <xdr:to>
      <xdr:col>6</xdr:col>
      <xdr:colOff>1045027</xdr:colOff>
      <xdr:row>390</xdr:row>
      <xdr:rowOff>619124</xdr:rowOff>
    </xdr:to>
    <xdr:pic>
      <xdr:nvPicPr>
        <xdr:cNvPr id="305" name="Picture 11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924924" y="421316149"/>
          <a:ext cx="1045028" cy="622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1047749</xdr:colOff>
      <xdr:row>390</xdr:row>
      <xdr:rowOff>0</xdr:rowOff>
    </xdr:from>
    <xdr:to>
      <xdr:col>7</xdr:col>
      <xdr:colOff>1031874</xdr:colOff>
      <xdr:row>391</xdr:row>
      <xdr:rowOff>0</xdr:rowOff>
    </xdr:to>
    <xdr:pic>
      <xdr:nvPicPr>
        <xdr:cNvPr id="306" name="Picture 16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972674" y="421319325"/>
          <a:ext cx="1031875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24</xdr:col>
      <xdr:colOff>19050</xdr:colOff>
      <xdr:row>390</xdr:row>
      <xdr:rowOff>19050</xdr:rowOff>
    </xdr:from>
    <xdr:to>
      <xdr:col>24</xdr:col>
      <xdr:colOff>19050</xdr:colOff>
      <xdr:row>390</xdr:row>
      <xdr:rowOff>533400</xdr:rowOff>
    </xdr:to>
    <xdr:pic>
      <xdr:nvPicPr>
        <xdr:cNvPr id="307" name="Picture 5363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7641550" y="4213383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390</xdr:row>
      <xdr:rowOff>0</xdr:rowOff>
    </xdr:from>
    <xdr:to>
      <xdr:col>22</xdr:col>
      <xdr:colOff>738</xdr:colOff>
      <xdr:row>390</xdr:row>
      <xdr:rowOff>533400</xdr:rowOff>
    </xdr:to>
    <xdr:pic>
      <xdr:nvPicPr>
        <xdr:cNvPr id="308" name="Picture 251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5717500" y="42131932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0</xdr:colOff>
      <xdr:row>390</xdr:row>
      <xdr:rowOff>0</xdr:rowOff>
    </xdr:from>
    <xdr:to>
      <xdr:col>23</xdr:col>
      <xdr:colOff>0</xdr:colOff>
      <xdr:row>390</xdr:row>
      <xdr:rowOff>533400</xdr:rowOff>
    </xdr:to>
    <xdr:pic>
      <xdr:nvPicPr>
        <xdr:cNvPr id="309" name="Picture 251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6670000" y="42131932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19050</xdr:colOff>
      <xdr:row>390</xdr:row>
      <xdr:rowOff>19050</xdr:rowOff>
    </xdr:from>
    <xdr:ext cx="0" cy="522113"/>
    <xdr:pic>
      <xdr:nvPicPr>
        <xdr:cNvPr id="310" name="Picture 5363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4211300" y="421338375"/>
          <a:ext cx="0" cy="522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11</xdr:col>
      <xdr:colOff>15875</xdr:colOff>
      <xdr:row>390</xdr:row>
      <xdr:rowOff>31750</xdr:rowOff>
    </xdr:from>
    <xdr:to>
      <xdr:col>11</xdr:col>
      <xdr:colOff>1012825</xdr:colOff>
      <xdr:row>391</xdr:row>
      <xdr:rowOff>9525</xdr:rowOff>
    </xdr:to>
    <xdr:pic>
      <xdr:nvPicPr>
        <xdr:cNvPr id="311" name="Picture 1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4208125" y="421351075"/>
          <a:ext cx="996950" cy="606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14605</xdr:colOff>
      <xdr:row>390</xdr:row>
      <xdr:rowOff>15875</xdr:rowOff>
    </xdr:from>
    <xdr:to>
      <xdr:col>12</xdr:col>
      <xdr:colOff>1028699</xdr:colOff>
      <xdr:row>390</xdr:row>
      <xdr:rowOff>619125</xdr:rowOff>
    </xdr:to>
    <xdr:pic>
      <xdr:nvPicPr>
        <xdr:cNvPr id="312" name="Picture 12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5254605" y="421335200"/>
          <a:ext cx="1014094" cy="603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15</xdr:col>
      <xdr:colOff>15874</xdr:colOff>
      <xdr:row>390</xdr:row>
      <xdr:rowOff>15874</xdr:rowOff>
    </xdr:from>
    <xdr:to>
      <xdr:col>15</xdr:col>
      <xdr:colOff>1047749</xdr:colOff>
      <xdr:row>390</xdr:row>
      <xdr:rowOff>619125</xdr:rowOff>
    </xdr:to>
    <xdr:pic>
      <xdr:nvPicPr>
        <xdr:cNvPr id="313" name="Picture 14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8399124" y="421335199"/>
          <a:ext cx="1031875" cy="60325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18</xdr:col>
      <xdr:colOff>3175</xdr:colOff>
      <xdr:row>390</xdr:row>
      <xdr:rowOff>38554</xdr:rowOff>
    </xdr:from>
    <xdr:to>
      <xdr:col>18</xdr:col>
      <xdr:colOff>1031874</xdr:colOff>
      <xdr:row>390</xdr:row>
      <xdr:rowOff>583293</xdr:rowOff>
    </xdr:to>
    <xdr:pic>
      <xdr:nvPicPr>
        <xdr:cNvPr id="314" name="Picture 5764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1529675" y="421357879"/>
          <a:ext cx="1028699" cy="544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9525</xdr:colOff>
      <xdr:row>390</xdr:row>
      <xdr:rowOff>3175</xdr:rowOff>
    </xdr:from>
    <xdr:to>
      <xdr:col>19</xdr:col>
      <xdr:colOff>1031875</xdr:colOff>
      <xdr:row>391</xdr:row>
      <xdr:rowOff>31749</xdr:rowOff>
    </xdr:to>
    <xdr:pic>
      <xdr:nvPicPr>
        <xdr:cNvPr id="315" name="Picture 5836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2583775" y="421322500"/>
          <a:ext cx="1022350" cy="657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21</xdr:col>
      <xdr:colOff>15875</xdr:colOff>
      <xdr:row>390</xdr:row>
      <xdr:rowOff>15875</xdr:rowOff>
    </xdr:from>
    <xdr:ext cx="1016000" cy="603250"/>
    <xdr:pic>
      <xdr:nvPicPr>
        <xdr:cNvPr id="316" name="Picture 5840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4685625" y="421335200"/>
          <a:ext cx="1016000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14</xdr:col>
      <xdr:colOff>30479</xdr:colOff>
      <xdr:row>389</xdr:row>
      <xdr:rowOff>617855</xdr:rowOff>
    </xdr:from>
    <xdr:to>
      <xdr:col>15</xdr:col>
      <xdr:colOff>4625</xdr:colOff>
      <xdr:row>390</xdr:row>
      <xdr:rowOff>619125</xdr:rowOff>
    </xdr:to>
    <xdr:pic>
      <xdr:nvPicPr>
        <xdr:cNvPr id="317" name="Picture 14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365979" y="421308530"/>
          <a:ext cx="1021896" cy="6299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17</xdr:col>
      <xdr:colOff>0</xdr:colOff>
      <xdr:row>390</xdr:row>
      <xdr:rowOff>0</xdr:rowOff>
    </xdr:from>
    <xdr:to>
      <xdr:col>17</xdr:col>
      <xdr:colOff>984250</xdr:colOff>
      <xdr:row>390</xdr:row>
      <xdr:rowOff>533400</xdr:rowOff>
    </xdr:to>
    <xdr:pic>
      <xdr:nvPicPr>
        <xdr:cNvPr id="318" name="Picture 16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0478750" y="421319325"/>
          <a:ext cx="9842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16</xdr:col>
      <xdr:colOff>1035050</xdr:colOff>
      <xdr:row>390</xdr:row>
      <xdr:rowOff>0</xdr:rowOff>
    </xdr:from>
    <xdr:ext cx="1028700" cy="603250"/>
    <xdr:pic>
      <xdr:nvPicPr>
        <xdr:cNvPr id="319" name="Picture 5639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466050" y="421319325"/>
          <a:ext cx="1028700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20</xdr:col>
      <xdr:colOff>22225</xdr:colOff>
      <xdr:row>390</xdr:row>
      <xdr:rowOff>34925</xdr:rowOff>
    </xdr:from>
    <xdr:to>
      <xdr:col>21</xdr:col>
      <xdr:colOff>3175</xdr:colOff>
      <xdr:row>391</xdr:row>
      <xdr:rowOff>15875</xdr:rowOff>
    </xdr:to>
    <xdr:pic>
      <xdr:nvPicPr>
        <xdr:cNvPr id="320" name="Picture 2446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3644225" y="421354250"/>
          <a:ext cx="1028700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24</xdr:col>
      <xdr:colOff>0</xdr:colOff>
      <xdr:row>390</xdr:row>
      <xdr:rowOff>0</xdr:rowOff>
    </xdr:from>
    <xdr:to>
      <xdr:col>25</xdr:col>
      <xdr:colOff>38100</xdr:colOff>
      <xdr:row>390</xdr:row>
      <xdr:rowOff>571500</xdr:rowOff>
    </xdr:to>
    <xdr:pic>
      <xdr:nvPicPr>
        <xdr:cNvPr id="321" name="Picture 1187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7622500" y="421319325"/>
          <a:ext cx="990600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24</xdr:col>
      <xdr:colOff>949325</xdr:colOff>
      <xdr:row>389</xdr:row>
      <xdr:rowOff>587374</xdr:rowOff>
    </xdr:from>
    <xdr:ext cx="1028700" cy="682625"/>
    <xdr:pic>
      <xdr:nvPicPr>
        <xdr:cNvPr id="322" name="Picture 5363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8571825" y="421278049"/>
          <a:ext cx="1028700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23</xdr:col>
      <xdr:colOff>0</xdr:colOff>
      <xdr:row>390</xdr:row>
      <xdr:rowOff>0</xdr:rowOff>
    </xdr:from>
    <xdr:ext cx="1047750" cy="603250"/>
    <xdr:pic>
      <xdr:nvPicPr>
        <xdr:cNvPr id="323" name="Picture 251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6670000" y="421319325"/>
          <a:ext cx="1047750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24</xdr:col>
      <xdr:colOff>0</xdr:colOff>
      <xdr:row>390</xdr:row>
      <xdr:rowOff>0</xdr:rowOff>
    </xdr:from>
    <xdr:ext cx="971550" cy="666750"/>
    <xdr:pic>
      <xdr:nvPicPr>
        <xdr:cNvPr id="324" name="Picture 251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7622500" y="421319325"/>
          <a:ext cx="971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12</xdr:col>
      <xdr:colOff>1045028</xdr:colOff>
      <xdr:row>389</xdr:row>
      <xdr:rowOff>634999</xdr:rowOff>
    </xdr:from>
    <xdr:to>
      <xdr:col>13</xdr:col>
      <xdr:colOff>1037544</xdr:colOff>
      <xdr:row>390</xdr:row>
      <xdr:rowOff>619124</xdr:rowOff>
    </xdr:to>
    <xdr:pic>
      <xdr:nvPicPr>
        <xdr:cNvPr id="325" name="Picture 140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285028" y="421316149"/>
          <a:ext cx="1040266" cy="622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16</xdr:col>
      <xdr:colOff>0</xdr:colOff>
      <xdr:row>389</xdr:row>
      <xdr:rowOff>634999</xdr:rowOff>
    </xdr:from>
    <xdr:to>
      <xdr:col>16</xdr:col>
      <xdr:colOff>1016000</xdr:colOff>
      <xdr:row>390</xdr:row>
      <xdr:rowOff>619124</xdr:rowOff>
    </xdr:to>
    <xdr:pic>
      <xdr:nvPicPr>
        <xdr:cNvPr id="326" name="Picture 16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431000" y="421316149"/>
          <a:ext cx="1016000" cy="622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22</xdr:col>
      <xdr:colOff>0</xdr:colOff>
      <xdr:row>390</xdr:row>
      <xdr:rowOff>0</xdr:rowOff>
    </xdr:from>
    <xdr:to>
      <xdr:col>23</xdr:col>
      <xdr:colOff>38100</xdr:colOff>
      <xdr:row>391</xdr:row>
      <xdr:rowOff>0</xdr:rowOff>
    </xdr:to>
    <xdr:pic>
      <xdr:nvPicPr>
        <xdr:cNvPr id="327" name="Picture 1187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5717500" y="421319325"/>
          <a:ext cx="990600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0</xdr:colOff>
      <xdr:row>390</xdr:row>
      <xdr:rowOff>0</xdr:rowOff>
    </xdr:from>
    <xdr:to>
      <xdr:col>6</xdr:col>
      <xdr:colOff>15876</xdr:colOff>
      <xdr:row>390</xdr:row>
      <xdr:rowOff>603250</xdr:rowOff>
    </xdr:to>
    <xdr:pic>
      <xdr:nvPicPr>
        <xdr:cNvPr id="328" name="Picture 11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892143" y="327372738"/>
          <a:ext cx="1059090" cy="603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63499</xdr:colOff>
      <xdr:row>404</xdr:row>
      <xdr:rowOff>190500</xdr:rowOff>
    </xdr:from>
    <xdr:to>
      <xdr:col>0</xdr:col>
      <xdr:colOff>2128412</xdr:colOff>
      <xdr:row>407</xdr:row>
      <xdr:rowOff>476249</xdr:rowOff>
    </xdr:to>
    <xdr:pic>
      <xdr:nvPicPr>
        <xdr:cNvPr id="329" name="Obraz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318354075"/>
          <a:ext cx="2064913" cy="2200274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401</xdr:row>
      <xdr:rowOff>174625</xdr:rowOff>
    </xdr:from>
    <xdr:to>
      <xdr:col>0</xdr:col>
      <xdr:colOff>1539875</xdr:colOff>
      <xdr:row>403</xdr:row>
      <xdr:rowOff>440653</xdr:rowOff>
    </xdr:to>
    <xdr:pic>
      <xdr:nvPicPr>
        <xdr:cNvPr id="330" name="Obraz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316423675"/>
          <a:ext cx="1428750" cy="1542378"/>
        </a:xfrm>
        <a:prstGeom prst="rect">
          <a:avLst/>
        </a:prstGeom>
      </xdr:spPr>
    </xdr:pic>
    <xdr:clientData/>
  </xdr:twoCellAnchor>
  <xdr:twoCellAnchor editAs="oneCell">
    <xdr:from>
      <xdr:col>7</xdr:col>
      <xdr:colOff>18233</xdr:colOff>
      <xdr:row>400</xdr:row>
      <xdr:rowOff>15240</xdr:rowOff>
    </xdr:from>
    <xdr:to>
      <xdr:col>7</xdr:col>
      <xdr:colOff>1043531</xdr:colOff>
      <xdr:row>400</xdr:row>
      <xdr:rowOff>596265</xdr:rowOff>
    </xdr:to>
    <xdr:pic>
      <xdr:nvPicPr>
        <xdr:cNvPr id="331" name="Picture 562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0908" y="315635640"/>
          <a:ext cx="1025298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58420</xdr:colOff>
      <xdr:row>400</xdr:row>
      <xdr:rowOff>12700</xdr:rowOff>
    </xdr:from>
    <xdr:to>
      <xdr:col>12</xdr:col>
      <xdr:colOff>739</xdr:colOff>
      <xdr:row>400</xdr:row>
      <xdr:rowOff>603250</xdr:rowOff>
    </xdr:to>
    <xdr:pic>
      <xdr:nvPicPr>
        <xdr:cNvPr id="332" name="Picture 5664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4250670" y="315633100"/>
          <a:ext cx="99006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1045845</xdr:colOff>
      <xdr:row>400</xdr:row>
      <xdr:rowOff>0</xdr:rowOff>
    </xdr:from>
    <xdr:to>
      <xdr:col>10</xdr:col>
      <xdr:colOff>1031875</xdr:colOff>
      <xdr:row>401</xdr:row>
      <xdr:rowOff>1</xdr:rowOff>
    </xdr:to>
    <xdr:pic>
      <xdr:nvPicPr>
        <xdr:cNvPr id="333" name="Picture 38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142595" y="315620400"/>
          <a:ext cx="103378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400</xdr:row>
      <xdr:rowOff>0</xdr:rowOff>
    </xdr:from>
    <xdr:to>
      <xdr:col>9</xdr:col>
      <xdr:colOff>0</xdr:colOff>
      <xdr:row>401</xdr:row>
      <xdr:rowOff>19051</xdr:rowOff>
    </xdr:to>
    <xdr:pic>
      <xdr:nvPicPr>
        <xdr:cNvPr id="334" name="Obraz 624" descr="Bez tytułu.pn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49000" y="315620400"/>
          <a:ext cx="1047750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400</xdr:row>
      <xdr:rowOff>0</xdr:rowOff>
    </xdr:from>
    <xdr:to>
      <xdr:col>12</xdr:col>
      <xdr:colOff>1017259</xdr:colOff>
      <xdr:row>400</xdr:row>
      <xdr:rowOff>616324</xdr:rowOff>
    </xdr:to>
    <xdr:pic>
      <xdr:nvPicPr>
        <xdr:cNvPr id="335" name="Obraz 334" descr="085-1.pn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240000" y="315620400"/>
          <a:ext cx="1017259" cy="61632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400</xdr:row>
      <xdr:rowOff>0</xdr:rowOff>
    </xdr:from>
    <xdr:to>
      <xdr:col>15</xdr:col>
      <xdr:colOff>1022537</xdr:colOff>
      <xdr:row>401</xdr:row>
      <xdr:rowOff>1</xdr:rowOff>
    </xdr:to>
    <xdr:pic>
      <xdr:nvPicPr>
        <xdr:cNvPr id="336" name="Picture 5172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8383250" y="315620400"/>
          <a:ext cx="1022537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1050550</xdr:colOff>
      <xdr:row>400</xdr:row>
      <xdr:rowOff>0</xdr:rowOff>
    </xdr:from>
    <xdr:to>
      <xdr:col>17</xdr:col>
      <xdr:colOff>14006</xdr:colOff>
      <xdr:row>401</xdr:row>
      <xdr:rowOff>15876</xdr:rowOff>
    </xdr:to>
    <xdr:pic>
      <xdr:nvPicPr>
        <xdr:cNvPr id="337" name="Picture 5363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433800" y="315620400"/>
          <a:ext cx="1058956" cy="644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400</xdr:row>
      <xdr:rowOff>0</xdr:rowOff>
    </xdr:from>
    <xdr:to>
      <xdr:col>5</xdr:col>
      <xdr:colOff>984249</xdr:colOff>
      <xdr:row>400</xdr:row>
      <xdr:rowOff>571500</xdr:rowOff>
    </xdr:to>
    <xdr:pic>
      <xdr:nvPicPr>
        <xdr:cNvPr id="338" name="Picture 11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892143" y="333722738"/>
          <a:ext cx="984249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285750</xdr:colOff>
      <xdr:row>412</xdr:row>
      <xdr:rowOff>127001</xdr:rowOff>
    </xdr:from>
    <xdr:to>
      <xdr:col>0</xdr:col>
      <xdr:colOff>1793875</xdr:colOff>
      <xdr:row>412</xdr:row>
      <xdr:rowOff>1100913</xdr:rowOff>
    </xdr:to>
    <xdr:pic>
      <xdr:nvPicPr>
        <xdr:cNvPr id="339" name="Obraz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5149826"/>
          <a:ext cx="1508125" cy="97391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411</xdr:row>
      <xdr:rowOff>63500</xdr:rowOff>
    </xdr:from>
    <xdr:to>
      <xdr:col>0</xdr:col>
      <xdr:colOff>1762125</xdr:colOff>
      <xdr:row>411</xdr:row>
      <xdr:rowOff>1056673</xdr:rowOff>
    </xdr:to>
    <xdr:pic>
      <xdr:nvPicPr>
        <xdr:cNvPr id="340" name="Obraz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333819500"/>
          <a:ext cx="1539875" cy="993173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410</xdr:row>
      <xdr:rowOff>0</xdr:rowOff>
    </xdr:from>
    <xdr:to>
      <xdr:col>5</xdr:col>
      <xdr:colOff>1021772</xdr:colOff>
      <xdr:row>411</xdr:row>
      <xdr:rowOff>0</xdr:rowOff>
    </xdr:to>
    <xdr:pic>
      <xdr:nvPicPr>
        <xdr:cNvPr id="341" name="Picture 11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877175" y="333127350"/>
          <a:ext cx="1021772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7</xdr:col>
      <xdr:colOff>38100</xdr:colOff>
      <xdr:row>410</xdr:row>
      <xdr:rowOff>15875</xdr:rowOff>
    </xdr:from>
    <xdr:ext cx="1025525" cy="581024"/>
    <xdr:pic>
      <xdr:nvPicPr>
        <xdr:cNvPr id="342" name="Picture 5623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10775" y="333143225"/>
          <a:ext cx="1025525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410</xdr:row>
      <xdr:rowOff>0</xdr:rowOff>
    </xdr:from>
    <xdr:ext cx="1009650" cy="590549"/>
    <xdr:pic>
      <xdr:nvPicPr>
        <xdr:cNvPr id="343" name="Picture 5664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4192250" y="333127350"/>
          <a:ext cx="100965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4856</xdr:colOff>
      <xdr:row>409</xdr:row>
      <xdr:rowOff>626408</xdr:rowOff>
    </xdr:from>
    <xdr:ext cx="1056902" cy="610906"/>
    <xdr:pic>
      <xdr:nvPicPr>
        <xdr:cNvPr id="344" name="Picture 38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149356" y="333125108"/>
          <a:ext cx="1056902" cy="610906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410</xdr:row>
      <xdr:rowOff>0</xdr:rowOff>
    </xdr:from>
    <xdr:ext cx="1047750" cy="654051"/>
    <xdr:pic>
      <xdr:nvPicPr>
        <xdr:cNvPr id="345" name="Obraz 624" descr="Bez tytułu.pn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49000" y="333127350"/>
          <a:ext cx="1047750" cy="654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0</xdr:colOff>
      <xdr:row>410</xdr:row>
      <xdr:rowOff>0</xdr:rowOff>
    </xdr:from>
    <xdr:ext cx="1015093" cy="635000"/>
    <xdr:pic>
      <xdr:nvPicPr>
        <xdr:cNvPr id="346" name="Picture 5172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5224881" y="340072738"/>
          <a:ext cx="1015093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222251</xdr:colOff>
      <xdr:row>416</xdr:row>
      <xdr:rowOff>174626</xdr:rowOff>
    </xdr:from>
    <xdr:to>
      <xdr:col>0</xdr:col>
      <xdr:colOff>1619251</xdr:colOff>
      <xdr:row>418</xdr:row>
      <xdr:rowOff>301626</xdr:rowOff>
    </xdr:to>
    <xdr:pic>
      <xdr:nvPicPr>
        <xdr:cNvPr id="347" name="Obraz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1" y="323157851"/>
          <a:ext cx="1397000" cy="14033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419</xdr:row>
      <xdr:rowOff>492125</xdr:rowOff>
    </xdr:from>
    <xdr:to>
      <xdr:col>0</xdr:col>
      <xdr:colOff>1905000</xdr:colOff>
      <xdr:row>422</xdr:row>
      <xdr:rowOff>254000</xdr:rowOff>
    </xdr:to>
    <xdr:pic>
      <xdr:nvPicPr>
        <xdr:cNvPr id="348" name="Obraz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25389875"/>
          <a:ext cx="1666875" cy="167640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415</xdr:row>
      <xdr:rowOff>38100</xdr:rowOff>
    </xdr:from>
    <xdr:to>
      <xdr:col>14</xdr:col>
      <xdr:colOff>0</xdr:colOff>
      <xdr:row>415</xdr:row>
      <xdr:rowOff>603250</xdr:rowOff>
    </xdr:to>
    <xdr:pic>
      <xdr:nvPicPr>
        <xdr:cNvPr id="349" name="Picture 14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6287750" y="322392675"/>
          <a:ext cx="1047750" cy="565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38704</xdr:colOff>
      <xdr:row>415</xdr:row>
      <xdr:rowOff>22225</xdr:rowOff>
    </xdr:from>
    <xdr:to>
      <xdr:col>5</xdr:col>
      <xdr:colOff>1015243</xdr:colOff>
      <xdr:row>415</xdr:row>
      <xdr:rowOff>593725</xdr:rowOff>
    </xdr:to>
    <xdr:pic>
      <xdr:nvPicPr>
        <xdr:cNvPr id="350" name="Picture 117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930847" y="344917939"/>
          <a:ext cx="976539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7</xdr:col>
      <xdr:colOff>18233</xdr:colOff>
      <xdr:row>415</xdr:row>
      <xdr:rowOff>15240</xdr:rowOff>
    </xdr:from>
    <xdr:ext cx="1025298" cy="581025"/>
    <xdr:pic>
      <xdr:nvPicPr>
        <xdr:cNvPr id="351" name="Picture 5623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0908" y="322369815"/>
          <a:ext cx="1025298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415</xdr:row>
      <xdr:rowOff>12700</xdr:rowOff>
    </xdr:from>
    <xdr:ext cx="1044575" cy="590550"/>
    <xdr:pic>
      <xdr:nvPicPr>
        <xdr:cNvPr id="352" name="Picture 5664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112625" y="329974575"/>
          <a:ext cx="1044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1045845</xdr:colOff>
      <xdr:row>415</xdr:row>
      <xdr:rowOff>0</xdr:rowOff>
    </xdr:from>
    <xdr:ext cx="1033780" cy="635000"/>
    <xdr:pic>
      <xdr:nvPicPr>
        <xdr:cNvPr id="353" name="Picture 38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18520" y="322354575"/>
          <a:ext cx="103378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415</xdr:row>
      <xdr:rowOff>0</xdr:rowOff>
    </xdr:from>
    <xdr:ext cx="1015093" cy="635000"/>
    <xdr:pic>
      <xdr:nvPicPr>
        <xdr:cNvPr id="354" name="Picture 517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144500" y="322354575"/>
          <a:ext cx="1015093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415</xdr:row>
      <xdr:rowOff>0</xdr:rowOff>
    </xdr:from>
    <xdr:ext cx="1001486" cy="650875"/>
    <xdr:pic>
      <xdr:nvPicPr>
        <xdr:cNvPr id="355" name="Picture 5363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4192250" y="322354575"/>
          <a:ext cx="1001486" cy="65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0</xdr:colOff>
      <xdr:row>415</xdr:row>
      <xdr:rowOff>0</xdr:rowOff>
    </xdr:from>
    <xdr:ext cx="1001486" cy="650875"/>
    <xdr:pic>
      <xdr:nvPicPr>
        <xdr:cNvPr id="356" name="Picture 5363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7335500" y="322354575"/>
          <a:ext cx="1001486" cy="65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146050</xdr:colOff>
      <xdr:row>426</xdr:row>
      <xdr:rowOff>31750</xdr:rowOff>
    </xdr:from>
    <xdr:to>
      <xdr:col>0</xdr:col>
      <xdr:colOff>1729855</xdr:colOff>
      <xdr:row>426</xdr:row>
      <xdr:rowOff>1054100</xdr:rowOff>
    </xdr:to>
    <xdr:pic>
      <xdr:nvPicPr>
        <xdr:cNvPr id="357" name="Obraz 713" descr="_MG_9588 box sahara petit art3100-014 anthracite.jpg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46050" y="329368150"/>
          <a:ext cx="1583805" cy="102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269875</xdr:colOff>
      <xdr:row>427</xdr:row>
      <xdr:rowOff>79375</xdr:rowOff>
    </xdr:from>
    <xdr:to>
      <xdr:col>0</xdr:col>
      <xdr:colOff>1857375</xdr:colOff>
      <xdr:row>427</xdr:row>
      <xdr:rowOff>1103394</xdr:rowOff>
    </xdr:to>
    <xdr:pic>
      <xdr:nvPicPr>
        <xdr:cNvPr id="358" name="Obraz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330682600"/>
          <a:ext cx="1587500" cy="1024019"/>
        </a:xfrm>
        <a:prstGeom prst="rect">
          <a:avLst/>
        </a:prstGeom>
      </xdr:spPr>
    </xdr:pic>
    <xdr:clientData/>
  </xdr:twoCellAnchor>
  <xdr:twoCellAnchor>
    <xdr:from>
      <xdr:col>5</xdr:col>
      <xdr:colOff>45358</xdr:colOff>
      <xdr:row>425</xdr:row>
      <xdr:rowOff>60475</xdr:rowOff>
    </xdr:from>
    <xdr:to>
      <xdr:col>5</xdr:col>
      <xdr:colOff>997858</xdr:colOff>
      <xdr:row>425</xdr:row>
      <xdr:rowOff>589642</xdr:rowOff>
    </xdr:to>
    <xdr:pic>
      <xdr:nvPicPr>
        <xdr:cNvPr id="360" name="Picture 117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937501" y="351306189"/>
          <a:ext cx="952500" cy="52916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38100</xdr:colOff>
      <xdr:row>425</xdr:row>
      <xdr:rowOff>15875</xdr:rowOff>
    </xdr:from>
    <xdr:to>
      <xdr:col>7</xdr:col>
      <xdr:colOff>1063625</xdr:colOff>
      <xdr:row>425</xdr:row>
      <xdr:rowOff>596899</xdr:rowOff>
    </xdr:to>
    <xdr:pic>
      <xdr:nvPicPr>
        <xdr:cNvPr id="361" name="Picture 5623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10775" y="328723625"/>
          <a:ext cx="1025525" cy="581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425</xdr:row>
      <xdr:rowOff>0</xdr:rowOff>
    </xdr:from>
    <xdr:to>
      <xdr:col>9</xdr:col>
      <xdr:colOff>1009650</xdr:colOff>
      <xdr:row>425</xdr:row>
      <xdr:rowOff>590549</xdr:rowOff>
    </xdr:to>
    <xdr:pic>
      <xdr:nvPicPr>
        <xdr:cNvPr id="362" name="Picture 5664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096750" y="328707750"/>
          <a:ext cx="100965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4856</xdr:colOff>
      <xdr:row>424</xdr:row>
      <xdr:rowOff>626408</xdr:rowOff>
    </xdr:from>
    <xdr:to>
      <xdr:col>9</xdr:col>
      <xdr:colOff>14008</xdr:colOff>
      <xdr:row>425</xdr:row>
      <xdr:rowOff>602314</xdr:rowOff>
    </xdr:to>
    <xdr:pic>
      <xdr:nvPicPr>
        <xdr:cNvPr id="363" name="Picture 38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53856" y="328705508"/>
          <a:ext cx="1056902" cy="604556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425</xdr:row>
      <xdr:rowOff>0</xdr:rowOff>
    </xdr:from>
    <xdr:ext cx="1015093" cy="635000"/>
    <xdr:pic>
      <xdr:nvPicPr>
        <xdr:cNvPr id="364" name="Picture 5172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144500" y="328707750"/>
          <a:ext cx="1015093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0</xdr:colOff>
      <xdr:row>425</xdr:row>
      <xdr:rowOff>0</xdr:rowOff>
    </xdr:from>
    <xdr:ext cx="1001486" cy="650875"/>
    <xdr:pic>
      <xdr:nvPicPr>
        <xdr:cNvPr id="365" name="Picture 5363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240000" y="328707750"/>
          <a:ext cx="1001486" cy="65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256614</xdr:colOff>
      <xdr:row>431</xdr:row>
      <xdr:rowOff>231401</xdr:rowOff>
    </xdr:from>
    <xdr:to>
      <xdr:col>0</xdr:col>
      <xdr:colOff>1837764</xdr:colOff>
      <xdr:row>433</xdr:row>
      <xdr:rowOff>224116</xdr:rowOff>
    </xdr:to>
    <xdr:pic>
      <xdr:nvPicPr>
        <xdr:cNvPr id="366" name="Obraz 665" descr="_MG_0083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56614" y="338540351"/>
          <a:ext cx="1581150" cy="13833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448236</xdr:colOff>
      <xdr:row>434</xdr:row>
      <xdr:rowOff>238125</xdr:rowOff>
    </xdr:from>
    <xdr:to>
      <xdr:col>0</xdr:col>
      <xdr:colOff>2062460</xdr:colOff>
      <xdr:row>436</xdr:row>
      <xdr:rowOff>392206</xdr:rowOff>
    </xdr:to>
    <xdr:pic>
      <xdr:nvPicPr>
        <xdr:cNvPr id="367" name="Obraz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340699725"/>
          <a:ext cx="1614224" cy="141138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430</xdr:row>
      <xdr:rowOff>0</xdr:rowOff>
    </xdr:from>
    <xdr:to>
      <xdr:col>5</xdr:col>
      <xdr:colOff>1012825</xdr:colOff>
      <xdr:row>430</xdr:row>
      <xdr:rowOff>571500</xdr:rowOff>
    </xdr:to>
    <xdr:pic>
      <xdr:nvPicPr>
        <xdr:cNvPr id="368" name="Picture 11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892143" y="355811667"/>
          <a:ext cx="1012825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52918</xdr:colOff>
      <xdr:row>430</xdr:row>
      <xdr:rowOff>24255</xdr:rowOff>
    </xdr:from>
    <xdr:to>
      <xdr:col>8</xdr:col>
      <xdr:colOff>34398</xdr:colOff>
      <xdr:row>430</xdr:row>
      <xdr:rowOff>617009</xdr:rowOff>
    </xdr:to>
    <xdr:pic>
      <xdr:nvPicPr>
        <xdr:cNvPr id="369" name="Picture 56230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25593" y="337704555"/>
          <a:ext cx="1057805" cy="592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14007</xdr:colOff>
      <xdr:row>430</xdr:row>
      <xdr:rowOff>24092</xdr:rowOff>
    </xdr:from>
    <xdr:to>
      <xdr:col>10</xdr:col>
      <xdr:colOff>45015</xdr:colOff>
      <xdr:row>430</xdr:row>
      <xdr:rowOff>616324</xdr:rowOff>
    </xdr:to>
    <xdr:pic>
      <xdr:nvPicPr>
        <xdr:cNvPr id="370" name="Picture 5664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110757" y="337704392"/>
          <a:ext cx="1078758" cy="59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45085</xdr:colOff>
      <xdr:row>429</xdr:row>
      <xdr:rowOff>619125</xdr:rowOff>
    </xdr:from>
    <xdr:to>
      <xdr:col>9</xdr:col>
      <xdr:colOff>0</xdr:colOff>
      <xdr:row>430</xdr:row>
      <xdr:rowOff>619125</xdr:rowOff>
    </xdr:to>
    <xdr:pic>
      <xdr:nvPicPr>
        <xdr:cNvPr id="371" name="Picture 38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94085" y="337670775"/>
          <a:ext cx="100266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430</xdr:row>
      <xdr:rowOff>0</xdr:rowOff>
    </xdr:from>
    <xdr:ext cx="1015093" cy="635000"/>
    <xdr:pic>
      <xdr:nvPicPr>
        <xdr:cNvPr id="372" name="Picture 5172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144500" y="337680300"/>
          <a:ext cx="1015093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479424</xdr:colOff>
      <xdr:row>441</xdr:row>
      <xdr:rowOff>375692</xdr:rowOff>
    </xdr:from>
    <xdr:to>
      <xdr:col>0</xdr:col>
      <xdr:colOff>1915055</xdr:colOff>
      <xdr:row>444</xdr:row>
      <xdr:rowOff>28425</xdr:rowOff>
    </xdr:to>
    <xdr:pic>
      <xdr:nvPicPr>
        <xdr:cNvPr id="373" name="Obraz 372" descr="_MG_4281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79424" y="310776392"/>
          <a:ext cx="1435631" cy="1538683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445</xdr:row>
      <xdr:rowOff>60325</xdr:rowOff>
    </xdr:from>
    <xdr:to>
      <xdr:col>0</xdr:col>
      <xdr:colOff>2006600</xdr:colOff>
      <xdr:row>445</xdr:row>
      <xdr:rowOff>1260475</xdr:rowOff>
    </xdr:to>
    <xdr:pic>
      <xdr:nvPicPr>
        <xdr:cNvPr id="374" name="Obraz 373" descr="_MG_9181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96850" y="312975625"/>
          <a:ext cx="1809750" cy="120015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439</xdr:row>
      <xdr:rowOff>0</xdr:rowOff>
    </xdr:from>
    <xdr:to>
      <xdr:col>9</xdr:col>
      <xdr:colOff>43295</xdr:colOff>
      <xdr:row>440</xdr:row>
      <xdr:rowOff>1</xdr:rowOff>
    </xdr:to>
    <xdr:pic>
      <xdr:nvPicPr>
        <xdr:cNvPr id="375" name="Picture 5623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49001" y="309753000"/>
          <a:ext cx="1091044" cy="28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21478</xdr:colOff>
      <xdr:row>440</xdr:row>
      <xdr:rowOff>1868</xdr:rowOff>
    </xdr:from>
    <xdr:to>
      <xdr:col>7</xdr:col>
      <xdr:colOff>1021603</xdr:colOff>
      <xdr:row>441</xdr:row>
      <xdr:rowOff>1868</xdr:rowOff>
    </xdr:to>
    <xdr:pic>
      <xdr:nvPicPr>
        <xdr:cNvPr id="376" name="Picture 25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994153" y="310040618"/>
          <a:ext cx="10001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15875</xdr:colOff>
      <xdr:row>439</xdr:row>
      <xdr:rowOff>18682</xdr:rowOff>
    </xdr:from>
    <xdr:to>
      <xdr:col>9</xdr:col>
      <xdr:colOff>984250</xdr:colOff>
      <xdr:row>440</xdr:row>
      <xdr:rowOff>38101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12625" y="309771682"/>
          <a:ext cx="968375" cy="305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294154</xdr:colOff>
      <xdr:row>449</xdr:row>
      <xdr:rowOff>308162</xdr:rowOff>
    </xdr:from>
    <xdr:to>
      <xdr:col>0</xdr:col>
      <xdr:colOff>1792940</xdr:colOff>
      <xdr:row>451</xdr:row>
      <xdr:rowOff>546286</xdr:rowOff>
    </xdr:to>
    <xdr:pic>
      <xdr:nvPicPr>
        <xdr:cNvPr id="378" name="Obraz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54" y="344408312"/>
          <a:ext cx="1498786" cy="1495424"/>
        </a:xfrm>
        <a:prstGeom prst="rect">
          <a:avLst/>
        </a:prstGeom>
      </xdr:spPr>
    </xdr:pic>
    <xdr:clientData/>
  </xdr:twoCellAnchor>
  <xdr:twoCellAnchor editAs="oneCell">
    <xdr:from>
      <xdr:col>0</xdr:col>
      <xdr:colOff>350184</xdr:colOff>
      <xdr:row>452</xdr:row>
      <xdr:rowOff>588309</xdr:rowOff>
    </xdr:from>
    <xdr:to>
      <xdr:col>0</xdr:col>
      <xdr:colOff>2060937</xdr:colOff>
      <xdr:row>455</xdr:row>
      <xdr:rowOff>378200</xdr:rowOff>
    </xdr:to>
    <xdr:pic>
      <xdr:nvPicPr>
        <xdr:cNvPr id="379" name="Obraz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84" y="346574409"/>
          <a:ext cx="1710753" cy="1675841"/>
        </a:xfrm>
        <a:prstGeom prst="rect">
          <a:avLst/>
        </a:prstGeom>
      </xdr:spPr>
    </xdr:pic>
    <xdr:clientData/>
  </xdr:twoCellAnchor>
  <xdr:twoCellAnchor editAs="oneCell">
    <xdr:from>
      <xdr:col>0</xdr:col>
      <xdr:colOff>266095</xdr:colOff>
      <xdr:row>460</xdr:row>
      <xdr:rowOff>507244</xdr:rowOff>
    </xdr:from>
    <xdr:to>
      <xdr:col>0</xdr:col>
      <xdr:colOff>1998673</xdr:colOff>
      <xdr:row>463</xdr:row>
      <xdr:rowOff>389769</xdr:rowOff>
    </xdr:to>
    <xdr:pic>
      <xdr:nvPicPr>
        <xdr:cNvPr id="380" name="Obraz 379" descr="Ibiza soft mat 059 concrete małe.jp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266095" y="375777125"/>
          <a:ext cx="1732578" cy="17875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458</xdr:row>
      <xdr:rowOff>0</xdr:rowOff>
    </xdr:from>
    <xdr:to>
      <xdr:col>7</xdr:col>
      <xdr:colOff>17009</xdr:colOff>
      <xdr:row>458</xdr:row>
      <xdr:rowOff>533400</xdr:rowOff>
    </xdr:to>
    <xdr:pic>
      <xdr:nvPicPr>
        <xdr:cNvPr id="381" name="Picture 5624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349758000"/>
          <a:ext cx="106475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</xdr:colOff>
      <xdr:row>458</xdr:row>
      <xdr:rowOff>14605</xdr:rowOff>
    </xdr:from>
    <xdr:to>
      <xdr:col>9</xdr:col>
      <xdr:colOff>997585</xdr:colOff>
      <xdr:row>458</xdr:row>
      <xdr:rowOff>532039</xdr:rowOff>
    </xdr:to>
    <xdr:pic>
      <xdr:nvPicPr>
        <xdr:cNvPr id="382" name="Picture 5172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2110085" y="349772605"/>
          <a:ext cx="984250" cy="517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31750</xdr:colOff>
      <xdr:row>458</xdr:row>
      <xdr:rowOff>15240</xdr:rowOff>
    </xdr:from>
    <xdr:to>
      <xdr:col>8</xdr:col>
      <xdr:colOff>1035866</xdr:colOff>
      <xdr:row>459</xdr:row>
      <xdr:rowOff>15873</xdr:rowOff>
    </xdr:to>
    <xdr:pic>
      <xdr:nvPicPr>
        <xdr:cNvPr id="384" name="Picture 250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96625" y="359171240"/>
          <a:ext cx="1004116" cy="556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93382</xdr:colOff>
      <xdr:row>469</xdr:row>
      <xdr:rowOff>345437</xdr:rowOff>
    </xdr:from>
    <xdr:to>
      <xdr:col>0</xdr:col>
      <xdr:colOff>2125382</xdr:colOff>
      <xdr:row>473</xdr:row>
      <xdr:rowOff>41566</xdr:rowOff>
    </xdr:to>
    <xdr:pic>
      <xdr:nvPicPr>
        <xdr:cNvPr id="385" name="Obraz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82" y="287762312"/>
          <a:ext cx="2032000" cy="2210729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234950</xdr:colOff>
      <xdr:row>482</xdr:row>
      <xdr:rowOff>69850</xdr:rowOff>
    </xdr:from>
    <xdr:to>
      <xdr:col>0</xdr:col>
      <xdr:colOff>2140721</xdr:colOff>
      <xdr:row>482</xdr:row>
      <xdr:rowOff>1403350</xdr:rowOff>
    </xdr:to>
    <xdr:pic>
      <xdr:nvPicPr>
        <xdr:cNvPr id="386" name="Obraz 385" descr="Skrzynka_Staina_z_podst_platyna małe.jp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234950" y="295706800"/>
          <a:ext cx="1905771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477</xdr:row>
      <xdr:rowOff>301625</xdr:rowOff>
    </xdr:from>
    <xdr:to>
      <xdr:col>0</xdr:col>
      <xdr:colOff>1921891</xdr:colOff>
      <xdr:row>480</xdr:row>
      <xdr:rowOff>429639</xdr:rowOff>
    </xdr:to>
    <xdr:pic>
      <xdr:nvPicPr>
        <xdr:cNvPr id="387" name="Obraz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92747700"/>
          <a:ext cx="1652016" cy="2042539"/>
        </a:xfrm>
        <a:prstGeom prst="rect">
          <a:avLst/>
        </a:prstGeom>
      </xdr:spPr>
    </xdr:pic>
    <xdr:clientData/>
  </xdr:twoCellAnchor>
  <xdr:twoCellAnchor>
    <xdr:from>
      <xdr:col>0</xdr:col>
      <xdr:colOff>226785</xdr:colOff>
      <xdr:row>486</xdr:row>
      <xdr:rowOff>272143</xdr:rowOff>
    </xdr:from>
    <xdr:to>
      <xdr:col>0</xdr:col>
      <xdr:colOff>2085265</xdr:colOff>
      <xdr:row>488</xdr:row>
      <xdr:rowOff>208643</xdr:rowOff>
    </xdr:to>
    <xdr:pic>
      <xdr:nvPicPr>
        <xdr:cNvPr id="392" name="Obraz 1207" descr="04-Misa_Satina-39-Studio-HD małe.pn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226785" y="392823095"/>
          <a:ext cx="1858480" cy="12065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453571</xdr:colOff>
      <xdr:row>492</xdr:row>
      <xdr:rowOff>362857</xdr:rowOff>
    </xdr:from>
    <xdr:to>
      <xdr:col>0</xdr:col>
      <xdr:colOff>2035886</xdr:colOff>
      <xdr:row>493</xdr:row>
      <xdr:rowOff>584955</xdr:rowOff>
    </xdr:to>
    <xdr:pic>
      <xdr:nvPicPr>
        <xdr:cNvPr id="393" name="Obraz 392" descr="08-Misa_Satina-39+Podstawka-HD.jp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53571" y="396527262"/>
          <a:ext cx="1582315" cy="1235075"/>
        </a:xfrm>
        <a:prstGeom prst="rect">
          <a:avLst/>
        </a:prstGeom>
      </xdr:spPr>
    </xdr:pic>
    <xdr:clientData/>
  </xdr:twoCellAnchor>
  <xdr:twoCellAnchor editAs="oneCell">
    <xdr:from>
      <xdr:col>0</xdr:col>
      <xdr:colOff>377976</xdr:colOff>
      <xdr:row>497</xdr:row>
      <xdr:rowOff>362858</xdr:rowOff>
    </xdr:from>
    <xdr:to>
      <xdr:col>0</xdr:col>
      <xdr:colOff>1954523</xdr:colOff>
      <xdr:row>499</xdr:row>
      <xdr:rowOff>400801</xdr:rowOff>
    </xdr:to>
    <xdr:pic>
      <xdr:nvPicPr>
        <xdr:cNvPr id="394" name="Obraz 393" descr="06-Misa_Satina-39-Antracyt-Nogi-HD mały.pn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377976" y="400458215"/>
          <a:ext cx="1576547" cy="1307943"/>
        </a:xfrm>
        <a:prstGeom prst="rect">
          <a:avLst/>
        </a:prstGeom>
      </xdr:spPr>
    </xdr:pic>
    <xdr:clientData/>
  </xdr:twoCellAnchor>
  <xdr:twoCellAnchor editAs="oneCell">
    <xdr:from>
      <xdr:col>0</xdr:col>
      <xdr:colOff>294825</xdr:colOff>
      <xdr:row>500</xdr:row>
      <xdr:rowOff>8491</xdr:rowOff>
    </xdr:from>
    <xdr:to>
      <xdr:col>0</xdr:col>
      <xdr:colOff>1874762</xdr:colOff>
      <xdr:row>500</xdr:row>
      <xdr:rowOff>1061783</xdr:rowOff>
    </xdr:to>
    <xdr:pic>
      <xdr:nvPicPr>
        <xdr:cNvPr id="395" name="Obraz 394" descr="4399-078 nóżki do misy satina 5907474379869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294825" y="402008848"/>
          <a:ext cx="1579937" cy="1053292"/>
        </a:xfrm>
        <a:prstGeom prst="rect">
          <a:avLst/>
        </a:prstGeom>
      </xdr:spPr>
    </xdr:pic>
    <xdr:clientData/>
  </xdr:twoCellAnchor>
  <xdr:twoCellAnchor editAs="oneCell">
    <xdr:from>
      <xdr:col>0</xdr:col>
      <xdr:colOff>348494</xdr:colOff>
      <xdr:row>505</xdr:row>
      <xdr:rowOff>528409</xdr:rowOff>
    </xdr:from>
    <xdr:to>
      <xdr:col>0</xdr:col>
      <xdr:colOff>1903744</xdr:colOff>
      <xdr:row>508</xdr:row>
      <xdr:rowOff>390869</xdr:rowOff>
    </xdr:to>
    <xdr:pic>
      <xdr:nvPicPr>
        <xdr:cNvPr id="396" name="Obraz 395" descr="IMG_1556.jp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348494" y="406338766"/>
          <a:ext cx="1555250" cy="176746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503</xdr:row>
      <xdr:rowOff>19050</xdr:rowOff>
    </xdr:from>
    <xdr:to>
      <xdr:col>9</xdr:col>
      <xdr:colOff>0</xdr:colOff>
      <xdr:row>504</xdr:row>
      <xdr:rowOff>0</xdr:rowOff>
    </xdr:to>
    <xdr:pic>
      <xdr:nvPicPr>
        <xdr:cNvPr id="397" name="Picture 1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068050" y="355987350"/>
          <a:ext cx="1028700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0</xdr:colOff>
      <xdr:row>502</xdr:row>
      <xdr:rowOff>634999</xdr:rowOff>
    </xdr:from>
    <xdr:to>
      <xdr:col>7</xdr:col>
      <xdr:colOff>17009</xdr:colOff>
      <xdr:row>504</xdr:row>
      <xdr:rowOff>47624</xdr:rowOff>
    </xdr:to>
    <xdr:pic>
      <xdr:nvPicPr>
        <xdr:cNvPr id="398" name="Obraz 623" descr="Bez tytułu.pn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24925" y="355965124"/>
          <a:ext cx="1064759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502</xdr:row>
      <xdr:rowOff>634999</xdr:rowOff>
    </xdr:from>
    <xdr:to>
      <xdr:col>9</xdr:col>
      <xdr:colOff>1016000</xdr:colOff>
      <xdr:row>504</xdr:row>
      <xdr:rowOff>15874</xdr:rowOff>
    </xdr:to>
    <xdr:pic>
      <xdr:nvPicPr>
        <xdr:cNvPr id="399" name="Picture 252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096750" y="355965124"/>
          <a:ext cx="1016000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10</xdr:col>
      <xdr:colOff>1047749</xdr:colOff>
      <xdr:row>503</xdr:row>
      <xdr:rowOff>0</xdr:rowOff>
    </xdr:from>
    <xdr:ext cx="1047751" cy="625475"/>
    <xdr:pic>
      <xdr:nvPicPr>
        <xdr:cNvPr id="400" name="Obraz 399" descr="075.pn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192249" y="355968300"/>
          <a:ext cx="1047751" cy="625475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503</xdr:row>
      <xdr:rowOff>0</xdr:rowOff>
    </xdr:from>
    <xdr:to>
      <xdr:col>11</xdr:col>
      <xdr:colOff>0</xdr:colOff>
      <xdr:row>504</xdr:row>
      <xdr:rowOff>0</xdr:rowOff>
    </xdr:to>
    <xdr:pic>
      <xdr:nvPicPr>
        <xdr:cNvPr id="401" name="Picture 14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3144500" y="355968300"/>
          <a:ext cx="1047750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181429</xdr:colOff>
      <xdr:row>516</xdr:row>
      <xdr:rowOff>75595</xdr:rowOff>
    </xdr:from>
    <xdr:to>
      <xdr:col>0</xdr:col>
      <xdr:colOff>1855588</xdr:colOff>
      <xdr:row>518</xdr:row>
      <xdr:rowOff>55638</xdr:rowOff>
    </xdr:to>
    <xdr:pic>
      <xdr:nvPicPr>
        <xdr:cNvPr id="402" name="Obraz 401" descr="_MG_4444.jpg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81429" y="412523214"/>
          <a:ext cx="1674159" cy="9779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1028096</xdr:colOff>
      <xdr:row>513</xdr:row>
      <xdr:rowOff>15119</xdr:rowOff>
    </xdr:from>
    <xdr:to>
      <xdr:col>6</xdr:col>
      <xdr:colOff>1032632</xdr:colOff>
      <xdr:row>514</xdr:row>
      <xdr:rowOff>53218</xdr:rowOff>
    </xdr:to>
    <xdr:pic>
      <xdr:nvPicPr>
        <xdr:cNvPr id="403" name="Obraz 625" descr="Bez tytułu.pn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20239" y="410905476"/>
          <a:ext cx="1047750" cy="597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512</xdr:row>
      <xdr:rowOff>634999</xdr:rowOff>
    </xdr:from>
    <xdr:to>
      <xdr:col>7</xdr:col>
      <xdr:colOff>17009</xdr:colOff>
      <xdr:row>514</xdr:row>
      <xdr:rowOff>47624</xdr:rowOff>
    </xdr:to>
    <xdr:pic>
      <xdr:nvPicPr>
        <xdr:cNvPr id="404" name="Obraz 623" descr="Bez tytułu.pn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35357" y="404530831"/>
          <a:ext cx="1060223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152703</xdr:colOff>
      <xdr:row>524</xdr:row>
      <xdr:rowOff>87690</xdr:rowOff>
    </xdr:from>
    <xdr:to>
      <xdr:col>0</xdr:col>
      <xdr:colOff>2057702</xdr:colOff>
      <xdr:row>525</xdr:row>
      <xdr:rowOff>593006</xdr:rowOff>
    </xdr:to>
    <xdr:pic>
      <xdr:nvPicPr>
        <xdr:cNvPr id="405" name="Obraz 404" descr="_MG_4432.jp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52703" y="400471065"/>
          <a:ext cx="1904999" cy="126731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523</xdr:row>
      <xdr:rowOff>0</xdr:rowOff>
    </xdr:from>
    <xdr:to>
      <xdr:col>9</xdr:col>
      <xdr:colOff>0</xdr:colOff>
      <xdr:row>523</xdr:row>
      <xdr:rowOff>536575</xdr:rowOff>
    </xdr:to>
    <xdr:pic>
      <xdr:nvPicPr>
        <xdr:cNvPr id="406" name="Picture 1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049000" y="362254800"/>
          <a:ext cx="1047750" cy="536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0</xdr:colOff>
      <xdr:row>523</xdr:row>
      <xdr:rowOff>0</xdr:rowOff>
    </xdr:from>
    <xdr:to>
      <xdr:col>11</xdr:col>
      <xdr:colOff>17009</xdr:colOff>
      <xdr:row>523</xdr:row>
      <xdr:rowOff>533400</xdr:rowOff>
    </xdr:to>
    <xdr:pic>
      <xdr:nvPicPr>
        <xdr:cNvPr id="407" name="Picture 252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3144500" y="362254800"/>
          <a:ext cx="1064759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272143</xdr:colOff>
      <xdr:row>529</xdr:row>
      <xdr:rowOff>423333</xdr:rowOff>
    </xdr:from>
    <xdr:to>
      <xdr:col>0</xdr:col>
      <xdr:colOff>1884176</xdr:colOff>
      <xdr:row>530</xdr:row>
      <xdr:rowOff>304195</xdr:rowOff>
    </xdr:to>
    <xdr:pic>
      <xdr:nvPicPr>
        <xdr:cNvPr id="408" name="Obraz 407" descr="_MG_4617.jpg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272143" y="421579523"/>
          <a:ext cx="1612033" cy="1150862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</xdr:colOff>
      <xdr:row>528</xdr:row>
      <xdr:rowOff>31115</xdr:rowOff>
    </xdr:from>
    <xdr:to>
      <xdr:col>6</xdr:col>
      <xdr:colOff>1023076</xdr:colOff>
      <xdr:row>528</xdr:row>
      <xdr:rowOff>545465</xdr:rowOff>
    </xdr:to>
    <xdr:pic>
      <xdr:nvPicPr>
        <xdr:cNvPr id="409" name="Picture 6043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963660" y="366629315"/>
          <a:ext cx="984341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45206</xdr:colOff>
      <xdr:row>528</xdr:row>
      <xdr:rowOff>121</xdr:rowOff>
    </xdr:from>
    <xdr:to>
      <xdr:col>8</xdr:col>
      <xdr:colOff>2267</xdr:colOff>
      <xdr:row>528</xdr:row>
      <xdr:rowOff>537331</xdr:rowOff>
    </xdr:to>
    <xdr:pic>
      <xdr:nvPicPr>
        <xdr:cNvPr id="410" name="Picture 6041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0023777" y="420581788"/>
          <a:ext cx="1030514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680357</xdr:colOff>
      <xdr:row>534</xdr:row>
      <xdr:rowOff>136072</xdr:rowOff>
    </xdr:from>
    <xdr:to>
      <xdr:col>0</xdr:col>
      <xdr:colOff>1601107</xdr:colOff>
      <xdr:row>534</xdr:row>
      <xdr:rowOff>1254581</xdr:rowOff>
    </xdr:to>
    <xdr:pic>
      <xdr:nvPicPr>
        <xdr:cNvPr id="411" name="Obraz 410" descr="_MG_0126 małe.jp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680357" y="425661667"/>
          <a:ext cx="920750" cy="1118509"/>
        </a:xfrm>
        <a:prstGeom prst="rect">
          <a:avLst/>
        </a:prstGeom>
      </xdr:spPr>
    </xdr:pic>
    <xdr:clientData/>
  </xdr:twoCellAnchor>
  <xdr:twoCellAnchor>
    <xdr:from>
      <xdr:col>7</xdr:col>
      <xdr:colOff>63499</xdr:colOff>
      <xdr:row>533</xdr:row>
      <xdr:rowOff>0</xdr:rowOff>
    </xdr:from>
    <xdr:to>
      <xdr:col>7</xdr:col>
      <xdr:colOff>1108527</xdr:colOff>
      <xdr:row>533</xdr:row>
      <xdr:rowOff>533400</xdr:rowOff>
    </xdr:to>
    <xdr:pic>
      <xdr:nvPicPr>
        <xdr:cNvPr id="412" name="Picture 246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0036174" y="374161050"/>
          <a:ext cx="1016453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0</xdr:colOff>
      <xdr:row>533</xdr:row>
      <xdr:rowOff>0</xdr:rowOff>
    </xdr:from>
    <xdr:to>
      <xdr:col>7</xdr:col>
      <xdr:colOff>24946</xdr:colOff>
      <xdr:row>534</xdr:row>
      <xdr:rowOff>989</xdr:rowOff>
    </xdr:to>
    <xdr:pic>
      <xdr:nvPicPr>
        <xdr:cNvPr id="413" name="Obraz 623" descr="Bez tytułu.pn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24925" y="374161050"/>
          <a:ext cx="1072696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740834</xdr:colOff>
      <xdr:row>538</xdr:row>
      <xdr:rowOff>196548</xdr:rowOff>
    </xdr:from>
    <xdr:to>
      <xdr:col>0</xdr:col>
      <xdr:colOff>1642307</xdr:colOff>
      <xdr:row>538</xdr:row>
      <xdr:rowOff>1364801</xdr:rowOff>
    </xdr:to>
    <xdr:pic>
      <xdr:nvPicPr>
        <xdr:cNvPr id="414" name="Obraz 413" descr="_MG_4298.jp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740834" y="428942500"/>
          <a:ext cx="901473" cy="11682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537</xdr:row>
      <xdr:rowOff>0</xdr:rowOff>
    </xdr:from>
    <xdr:to>
      <xdr:col>6</xdr:col>
      <xdr:colOff>1020536</xdr:colOff>
      <xdr:row>537</xdr:row>
      <xdr:rowOff>514350</xdr:rowOff>
    </xdr:to>
    <xdr:pic>
      <xdr:nvPicPr>
        <xdr:cNvPr id="415" name="Picture 6043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924925" y="377361450"/>
          <a:ext cx="1020536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537</xdr:row>
      <xdr:rowOff>0</xdr:rowOff>
    </xdr:from>
    <xdr:to>
      <xdr:col>8</xdr:col>
      <xdr:colOff>953</xdr:colOff>
      <xdr:row>537</xdr:row>
      <xdr:rowOff>533400</xdr:rowOff>
    </xdr:to>
    <xdr:pic>
      <xdr:nvPicPr>
        <xdr:cNvPr id="416" name="Picture 6041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9972675" y="377361450"/>
          <a:ext cx="107727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541</xdr:row>
      <xdr:rowOff>0</xdr:rowOff>
    </xdr:from>
    <xdr:to>
      <xdr:col>8</xdr:col>
      <xdr:colOff>2764</xdr:colOff>
      <xdr:row>542</xdr:row>
      <xdr:rowOff>2191</xdr:rowOff>
    </xdr:to>
    <xdr:pic>
      <xdr:nvPicPr>
        <xdr:cNvPr id="417" name="Obraz 623" descr="Bez tytułu.pn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72675" y="370960650"/>
          <a:ext cx="107908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47624</xdr:colOff>
      <xdr:row>541</xdr:row>
      <xdr:rowOff>15874</xdr:rowOff>
    </xdr:from>
    <xdr:to>
      <xdr:col>5</xdr:col>
      <xdr:colOff>1021771</xdr:colOff>
      <xdr:row>541</xdr:row>
      <xdr:rowOff>539749</xdr:rowOff>
    </xdr:to>
    <xdr:pic>
      <xdr:nvPicPr>
        <xdr:cNvPr id="418" name="Picture 1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924799" y="370976524"/>
          <a:ext cx="974147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560295</xdr:colOff>
      <xdr:row>542</xdr:row>
      <xdr:rowOff>42022</xdr:rowOff>
    </xdr:from>
    <xdr:to>
      <xdr:col>0</xdr:col>
      <xdr:colOff>1517367</xdr:colOff>
      <xdr:row>542</xdr:row>
      <xdr:rowOff>1316086</xdr:rowOff>
    </xdr:to>
    <xdr:pic>
      <xdr:nvPicPr>
        <xdr:cNvPr id="419" name="Obraz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5" y="371555122"/>
          <a:ext cx="957072" cy="1274064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546</xdr:row>
      <xdr:rowOff>95250</xdr:rowOff>
    </xdr:from>
    <xdr:to>
      <xdr:col>0</xdr:col>
      <xdr:colOff>1498600</xdr:colOff>
      <xdr:row>546</xdr:row>
      <xdr:rowOff>1250949</xdr:rowOff>
    </xdr:to>
    <xdr:pic>
      <xdr:nvPicPr>
        <xdr:cNvPr id="420" name="Obraz 14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485775" y="393573000"/>
          <a:ext cx="1012825" cy="115569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0</xdr:colOff>
      <xdr:row>545</xdr:row>
      <xdr:rowOff>0</xdr:rowOff>
    </xdr:from>
    <xdr:to>
      <xdr:col>5</xdr:col>
      <xdr:colOff>1020535</xdr:colOff>
      <xdr:row>545</xdr:row>
      <xdr:rowOff>533400</xdr:rowOff>
    </xdr:to>
    <xdr:pic>
      <xdr:nvPicPr>
        <xdr:cNvPr id="421" name="Picture 246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892143" y="434869167"/>
          <a:ext cx="102053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0</xdr:colOff>
      <xdr:row>545</xdr:row>
      <xdr:rowOff>0</xdr:rowOff>
    </xdr:from>
    <xdr:to>
      <xdr:col>6</xdr:col>
      <xdr:colOff>1033462</xdr:colOff>
      <xdr:row>545</xdr:row>
      <xdr:rowOff>544740</xdr:rowOff>
    </xdr:to>
    <xdr:pic>
      <xdr:nvPicPr>
        <xdr:cNvPr id="422" name="Picture 246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8935357" y="434869167"/>
          <a:ext cx="1033462" cy="54474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0</xdr:colOff>
      <xdr:row>545</xdr:row>
      <xdr:rowOff>0</xdr:rowOff>
    </xdr:from>
    <xdr:to>
      <xdr:col>7</xdr:col>
      <xdr:colOff>1012825</xdr:colOff>
      <xdr:row>545</xdr:row>
      <xdr:rowOff>533400</xdr:rowOff>
    </xdr:to>
    <xdr:pic>
      <xdr:nvPicPr>
        <xdr:cNvPr id="423" name="Picture 252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978571" y="434869167"/>
          <a:ext cx="10128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8</xdr:col>
      <xdr:colOff>0</xdr:colOff>
      <xdr:row>549</xdr:row>
      <xdr:rowOff>0</xdr:rowOff>
    </xdr:from>
    <xdr:to>
      <xdr:col>8</xdr:col>
      <xdr:colOff>1012825</xdr:colOff>
      <xdr:row>549</xdr:row>
      <xdr:rowOff>533400</xdr:rowOff>
    </xdr:to>
    <xdr:pic>
      <xdr:nvPicPr>
        <xdr:cNvPr id="425" name="Picture 59187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1049000" y="389829675"/>
          <a:ext cx="1012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34636</xdr:colOff>
      <xdr:row>549</xdr:row>
      <xdr:rowOff>0</xdr:rowOff>
    </xdr:from>
    <xdr:to>
      <xdr:col>6</xdr:col>
      <xdr:colOff>1036410</xdr:colOff>
      <xdr:row>549</xdr:row>
      <xdr:rowOff>533400</xdr:rowOff>
    </xdr:to>
    <xdr:pic>
      <xdr:nvPicPr>
        <xdr:cNvPr id="426" name="Picture 6028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959561" y="389829675"/>
          <a:ext cx="10017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19049</xdr:colOff>
      <xdr:row>549</xdr:row>
      <xdr:rowOff>0</xdr:rowOff>
    </xdr:from>
    <xdr:to>
      <xdr:col>7</xdr:col>
      <xdr:colOff>1021772</xdr:colOff>
      <xdr:row>549</xdr:row>
      <xdr:rowOff>533400</xdr:rowOff>
    </xdr:to>
    <xdr:pic>
      <xdr:nvPicPr>
        <xdr:cNvPr id="427" name="Picture 60288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991724" y="389829675"/>
          <a:ext cx="100272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1047749</xdr:colOff>
      <xdr:row>549</xdr:row>
      <xdr:rowOff>0</xdr:rowOff>
    </xdr:from>
    <xdr:to>
      <xdr:col>8</xdr:col>
      <xdr:colOff>5194</xdr:colOff>
      <xdr:row>549</xdr:row>
      <xdr:rowOff>533400</xdr:rowOff>
    </xdr:to>
    <xdr:pic>
      <xdr:nvPicPr>
        <xdr:cNvPr id="429" name="Picture 6105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972674" y="389829675"/>
          <a:ext cx="10815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549</xdr:row>
      <xdr:rowOff>19050</xdr:rowOff>
    </xdr:from>
    <xdr:to>
      <xdr:col>8</xdr:col>
      <xdr:colOff>1031875</xdr:colOff>
      <xdr:row>550</xdr:row>
      <xdr:rowOff>906</xdr:rowOff>
    </xdr:to>
    <xdr:pic>
      <xdr:nvPicPr>
        <xdr:cNvPr id="430" name="Picture 6029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1049000" y="389848725"/>
          <a:ext cx="1031875" cy="537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728382</xdr:colOff>
      <xdr:row>554</xdr:row>
      <xdr:rowOff>56029</xdr:rowOff>
    </xdr:from>
    <xdr:to>
      <xdr:col>0</xdr:col>
      <xdr:colOff>1456764</xdr:colOff>
      <xdr:row>554</xdr:row>
      <xdr:rowOff>1083522</xdr:rowOff>
    </xdr:to>
    <xdr:pic>
      <xdr:nvPicPr>
        <xdr:cNvPr id="431" name="Obraz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82" y="381303679"/>
          <a:ext cx="728382" cy="1027493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553</xdr:row>
      <xdr:rowOff>0</xdr:rowOff>
    </xdr:from>
    <xdr:to>
      <xdr:col>6</xdr:col>
      <xdr:colOff>34017</xdr:colOff>
      <xdr:row>553</xdr:row>
      <xdr:rowOff>533400</xdr:rowOff>
    </xdr:to>
    <xdr:pic>
      <xdr:nvPicPr>
        <xdr:cNvPr id="432" name="Picture 11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924925" y="380809500"/>
          <a:ext cx="34017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38099</xdr:colOff>
      <xdr:row>553</xdr:row>
      <xdr:rowOff>0</xdr:rowOff>
    </xdr:from>
    <xdr:to>
      <xdr:col>7</xdr:col>
      <xdr:colOff>0</xdr:colOff>
      <xdr:row>553</xdr:row>
      <xdr:rowOff>533400</xdr:rowOff>
    </xdr:to>
    <xdr:pic>
      <xdr:nvPicPr>
        <xdr:cNvPr id="433" name="Picture 12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8963024" y="380809500"/>
          <a:ext cx="1009651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1047749</xdr:colOff>
      <xdr:row>553</xdr:row>
      <xdr:rowOff>0</xdr:rowOff>
    </xdr:from>
    <xdr:to>
      <xdr:col>8</xdr:col>
      <xdr:colOff>47624</xdr:colOff>
      <xdr:row>553</xdr:row>
      <xdr:rowOff>438150</xdr:rowOff>
    </xdr:to>
    <xdr:pic>
      <xdr:nvPicPr>
        <xdr:cNvPr id="434" name="Picture 14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9985374" y="426196125"/>
          <a:ext cx="1127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619125</xdr:colOff>
      <xdr:row>558</xdr:row>
      <xdr:rowOff>174624</xdr:rowOff>
    </xdr:from>
    <xdr:to>
      <xdr:col>0</xdr:col>
      <xdr:colOff>1350572</xdr:colOff>
      <xdr:row>558</xdr:row>
      <xdr:rowOff>1174750</xdr:rowOff>
    </xdr:to>
    <xdr:pic>
      <xdr:nvPicPr>
        <xdr:cNvPr id="435" name="Picture 106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619125" y="384517899"/>
          <a:ext cx="731447" cy="100012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34636</xdr:colOff>
      <xdr:row>557</xdr:row>
      <xdr:rowOff>0</xdr:rowOff>
    </xdr:from>
    <xdr:to>
      <xdr:col>6</xdr:col>
      <xdr:colOff>1036410</xdr:colOff>
      <xdr:row>557</xdr:row>
      <xdr:rowOff>533400</xdr:rowOff>
    </xdr:to>
    <xdr:pic>
      <xdr:nvPicPr>
        <xdr:cNvPr id="436" name="Picture 6028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959561" y="383771775"/>
          <a:ext cx="10017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19049</xdr:colOff>
      <xdr:row>557</xdr:row>
      <xdr:rowOff>0</xdr:rowOff>
    </xdr:from>
    <xdr:to>
      <xdr:col>7</xdr:col>
      <xdr:colOff>1021772</xdr:colOff>
      <xdr:row>557</xdr:row>
      <xdr:rowOff>533400</xdr:rowOff>
    </xdr:to>
    <xdr:pic>
      <xdr:nvPicPr>
        <xdr:cNvPr id="437" name="Picture 6028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991724" y="383771775"/>
          <a:ext cx="100272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1047749</xdr:colOff>
      <xdr:row>557</xdr:row>
      <xdr:rowOff>19050</xdr:rowOff>
    </xdr:from>
    <xdr:to>
      <xdr:col>6</xdr:col>
      <xdr:colOff>1000124</xdr:colOff>
      <xdr:row>557</xdr:row>
      <xdr:rowOff>556531</xdr:rowOff>
    </xdr:to>
    <xdr:pic>
      <xdr:nvPicPr>
        <xdr:cNvPr id="438" name="Picture 6029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8924924" y="383790825"/>
          <a:ext cx="1000125" cy="537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1047749</xdr:colOff>
      <xdr:row>557</xdr:row>
      <xdr:rowOff>0</xdr:rowOff>
    </xdr:from>
    <xdr:to>
      <xdr:col>8</xdr:col>
      <xdr:colOff>5194</xdr:colOff>
      <xdr:row>557</xdr:row>
      <xdr:rowOff>533400</xdr:rowOff>
    </xdr:to>
    <xdr:pic>
      <xdr:nvPicPr>
        <xdr:cNvPr id="439" name="Picture 6105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972674" y="383771775"/>
          <a:ext cx="10815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1047749</xdr:colOff>
      <xdr:row>557</xdr:row>
      <xdr:rowOff>19050</xdr:rowOff>
    </xdr:from>
    <xdr:to>
      <xdr:col>8</xdr:col>
      <xdr:colOff>1000124</xdr:colOff>
      <xdr:row>557</xdr:row>
      <xdr:rowOff>556531</xdr:rowOff>
    </xdr:to>
    <xdr:pic>
      <xdr:nvPicPr>
        <xdr:cNvPr id="440" name="Picture 6029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1020424" y="383790825"/>
          <a:ext cx="1028700" cy="537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658346</xdr:colOff>
      <xdr:row>562</xdr:row>
      <xdr:rowOff>182095</xdr:rowOff>
    </xdr:from>
    <xdr:to>
      <xdr:col>0</xdr:col>
      <xdr:colOff>1456765</xdr:colOff>
      <xdr:row>562</xdr:row>
      <xdr:rowOff>1141584</xdr:rowOff>
    </xdr:to>
    <xdr:pic>
      <xdr:nvPicPr>
        <xdr:cNvPr id="441" name="Obraz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46" y="387487645"/>
          <a:ext cx="798419" cy="959489"/>
        </a:xfrm>
        <a:prstGeom prst="rect">
          <a:avLst/>
        </a:prstGeom>
      </xdr:spPr>
    </xdr:pic>
    <xdr:clientData/>
  </xdr:twoCellAnchor>
  <xdr:twoCellAnchor>
    <xdr:from>
      <xdr:col>6</xdr:col>
      <xdr:colOff>-1</xdr:colOff>
      <xdr:row>561</xdr:row>
      <xdr:rowOff>0</xdr:rowOff>
    </xdr:from>
    <xdr:to>
      <xdr:col>7</xdr:col>
      <xdr:colOff>34017</xdr:colOff>
      <xdr:row>561</xdr:row>
      <xdr:rowOff>533400</xdr:rowOff>
    </xdr:to>
    <xdr:pic>
      <xdr:nvPicPr>
        <xdr:cNvPr id="442" name="Picture 11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924924" y="386867400"/>
          <a:ext cx="1081768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-1</xdr:colOff>
      <xdr:row>561</xdr:row>
      <xdr:rowOff>0</xdr:rowOff>
    </xdr:from>
    <xdr:to>
      <xdr:col>9</xdr:col>
      <xdr:colOff>0</xdr:colOff>
      <xdr:row>562</xdr:row>
      <xdr:rowOff>0</xdr:rowOff>
    </xdr:to>
    <xdr:pic>
      <xdr:nvPicPr>
        <xdr:cNvPr id="443" name="Picture 16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1048999" y="386867400"/>
          <a:ext cx="1047751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0</xdr:colOff>
      <xdr:row>561</xdr:row>
      <xdr:rowOff>0</xdr:rowOff>
    </xdr:from>
    <xdr:to>
      <xdr:col>8</xdr:col>
      <xdr:colOff>0</xdr:colOff>
      <xdr:row>561</xdr:row>
      <xdr:rowOff>438150</xdr:rowOff>
    </xdr:to>
    <xdr:pic>
      <xdr:nvPicPr>
        <xdr:cNvPr id="444" name="Picture 144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9985375" y="432292125"/>
          <a:ext cx="1079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578166</xdr:colOff>
      <xdr:row>566</xdr:row>
      <xdr:rowOff>72507</xdr:rowOff>
    </xdr:from>
    <xdr:to>
      <xdr:col>0</xdr:col>
      <xdr:colOff>1444625</xdr:colOff>
      <xdr:row>566</xdr:row>
      <xdr:rowOff>1101207</xdr:rowOff>
    </xdr:to>
    <xdr:pic>
      <xdr:nvPicPr>
        <xdr:cNvPr id="445" name="Obraz 444" descr="Osłonka storczyk transp kwad T02 zielony.jp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578166" y="390473682"/>
          <a:ext cx="866459" cy="1028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565</xdr:row>
      <xdr:rowOff>0</xdr:rowOff>
    </xdr:from>
    <xdr:to>
      <xdr:col>8</xdr:col>
      <xdr:colOff>1012825</xdr:colOff>
      <xdr:row>565</xdr:row>
      <xdr:rowOff>533400</xdr:rowOff>
    </xdr:to>
    <xdr:pic>
      <xdr:nvPicPr>
        <xdr:cNvPr id="446" name="Picture 5918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1049000" y="389829675"/>
          <a:ext cx="1012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34636</xdr:colOff>
      <xdr:row>565</xdr:row>
      <xdr:rowOff>0</xdr:rowOff>
    </xdr:from>
    <xdr:to>
      <xdr:col>6</xdr:col>
      <xdr:colOff>1036410</xdr:colOff>
      <xdr:row>565</xdr:row>
      <xdr:rowOff>533400</xdr:rowOff>
    </xdr:to>
    <xdr:pic>
      <xdr:nvPicPr>
        <xdr:cNvPr id="447" name="Picture 6028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959561" y="389829675"/>
          <a:ext cx="10017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19049</xdr:colOff>
      <xdr:row>565</xdr:row>
      <xdr:rowOff>0</xdr:rowOff>
    </xdr:from>
    <xdr:to>
      <xdr:col>7</xdr:col>
      <xdr:colOff>1021772</xdr:colOff>
      <xdr:row>565</xdr:row>
      <xdr:rowOff>533400</xdr:rowOff>
    </xdr:to>
    <xdr:pic>
      <xdr:nvPicPr>
        <xdr:cNvPr id="448" name="Picture 6028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991724" y="389829675"/>
          <a:ext cx="100272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1047749</xdr:colOff>
      <xdr:row>565</xdr:row>
      <xdr:rowOff>19050</xdr:rowOff>
    </xdr:from>
    <xdr:to>
      <xdr:col>6</xdr:col>
      <xdr:colOff>1000124</xdr:colOff>
      <xdr:row>565</xdr:row>
      <xdr:rowOff>556531</xdr:rowOff>
    </xdr:to>
    <xdr:pic>
      <xdr:nvPicPr>
        <xdr:cNvPr id="449" name="Picture 6029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8924924" y="389848725"/>
          <a:ext cx="1000125" cy="537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1047749</xdr:colOff>
      <xdr:row>565</xdr:row>
      <xdr:rowOff>0</xdr:rowOff>
    </xdr:from>
    <xdr:to>
      <xdr:col>8</xdr:col>
      <xdr:colOff>5194</xdr:colOff>
      <xdr:row>565</xdr:row>
      <xdr:rowOff>533400</xdr:rowOff>
    </xdr:to>
    <xdr:pic>
      <xdr:nvPicPr>
        <xdr:cNvPr id="450" name="Picture 6105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972674" y="389829675"/>
          <a:ext cx="10815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565</xdr:row>
      <xdr:rowOff>19050</xdr:rowOff>
    </xdr:from>
    <xdr:to>
      <xdr:col>8</xdr:col>
      <xdr:colOff>1031875</xdr:colOff>
      <xdr:row>565</xdr:row>
      <xdr:rowOff>556531</xdr:rowOff>
    </xdr:to>
    <xdr:pic>
      <xdr:nvPicPr>
        <xdr:cNvPr id="451" name="Picture 6029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1049000" y="389848725"/>
          <a:ext cx="1031875" cy="537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174625</xdr:colOff>
      <xdr:row>570</xdr:row>
      <xdr:rowOff>333376</xdr:rowOff>
    </xdr:from>
    <xdr:to>
      <xdr:col>0</xdr:col>
      <xdr:colOff>1952625</xdr:colOff>
      <xdr:row>571</xdr:row>
      <xdr:rowOff>546512</xdr:rowOff>
    </xdr:to>
    <xdr:pic>
      <xdr:nvPicPr>
        <xdr:cNvPr id="452" name="Obraz 573" descr="46.jpg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74625" y="439356501"/>
          <a:ext cx="1778000" cy="1229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569</xdr:row>
      <xdr:rowOff>0</xdr:rowOff>
    </xdr:from>
    <xdr:to>
      <xdr:col>7</xdr:col>
      <xdr:colOff>17009</xdr:colOff>
      <xdr:row>570</xdr:row>
      <xdr:rowOff>0</xdr:rowOff>
    </xdr:to>
    <xdr:pic>
      <xdr:nvPicPr>
        <xdr:cNvPr id="453" name="Picture 243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924925" y="399078450"/>
          <a:ext cx="1064759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9525</xdr:colOff>
      <xdr:row>569</xdr:row>
      <xdr:rowOff>9525</xdr:rowOff>
    </xdr:from>
    <xdr:to>
      <xdr:col>7</xdr:col>
      <xdr:colOff>1063625</xdr:colOff>
      <xdr:row>570</xdr:row>
      <xdr:rowOff>47625</xdr:rowOff>
    </xdr:to>
    <xdr:pic>
      <xdr:nvPicPr>
        <xdr:cNvPr id="454" name="Picture 219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9982200" y="399087975"/>
          <a:ext cx="1054100" cy="6667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0</xdr:colOff>
      <xdr:row>569</xdr:row>
      <xdr:rowOff>9525</xdr:rowOff>
    </xdr:from>
    <xdr:to>
      <xdr:col>5</xdr:col>
      <xdr:colOff>1020535</xdr:colOff>
      <xdr:row>569</xdr:row>
      <xdr:rowOff>587375</xdr:rowOff>
    </xdr:to>
    <xdr:pic>
      <xdr:nvPicPr>
        <xdr:cNvPr id="455" name="Picture 246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877175" y="399087975"/>
          <a:ext cx="1020535" cy="577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569</xdr:row>
      <xdr:rowOff>47624</xdr:rowOff>
    </xdr:from>
    <xdr:to>
      <xdr:col>13</xdr:col>
      <xdr:colOff>1031875</xdr:colOff>
      <xdr:row>569</xdr:row>
      <xdr:rowOff>634999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297275" y="399126074"/>
          <a:ext cx="1022350" cy="577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9524</xdr:colOff>
      <xdr:row>569</xdr:row>
      <xdr:rowOff>9524</xdr:rowOff>
    </xdr:from>
    <xdr:to>
      <xdr:col>13</xdr:col>
      <xdr:colOff>31749</xdr:colOff>
      <xdr:row>569</xdr:row>
      <xdr:rowOff>634999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5265399" y="438397649"/>
          <a:ext cx="1069975" cy="6254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9524</xdr:colOff>
      <xdr:row>569</xdr:row>
      <xdr:rowOff>9524</xdr:rowOff>
    </xdr:from>
    <xdr:to>
      <xdr:col>11</xdr:col>
      <xdr:colOff>1015999</xdr:colOff>
      <xdr:row>569</xdr:row>
      <xdr:rowOff>619125</xdr:rowOff>
    </xdr:to>
    <xdr:pic>
      <xdr:nvPicPr>
        <xdr:cNvPr id="458" name="Picture 1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4217649" y="438397649"/>
          <a:ext cx="1006475" cy="60960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569</xdr:row>
      <xdr:rowOff>19049</xdr:rowOff>
    </xdr:from>
    <xdr:to>
      <xdr:col>10</xdr:col>
      <xdr:colOff>1016000</xdr:colOff>
      <xdr:row>570</xdr:row>
      <xdr:rowOff>47625</xdr:rowOff>
    </xdr:to>
    <xdr:pic>
      <xdr:nvPicPr>
        <xdr:cNvPr id="459" name="Picture 1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179425" y="438407174"/>
          <a:ext cx="996950" cy="66357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19050</xdr:colOff>
      <xdr:row>569</xdr:row>
      <xdr:rowOff>0</xdr:rowOff>
    </xdr:from>
    <xdr:to>
      <xdr:col>10</xdr:col>
      <xdr:colOff>57830</xdr:colOff>
      <xdr:row>570</xdr:row>
      <xdr:rowOff>0</xdr:rowOff>
    </xdr:to>
    <xdr:pic>
      <xdr:nvPicPr>
        <xdr:cNvPr id="460" name="Picture 5624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115800" y="399078450"/>
          <a:ext cx="10865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19049</xdr:colOff>
      <xdr:row>569</xdr:row>
      <xdr:rowOff>19050</xdr:rowOff>
    </xdr:from>
    <xdr:to>
      <xdr:col>14</xdr:col>
      <xdr:colOff>1031874</xdr:colOff>
      <xdr:row>570</xdr:row>
      <xdr:rowOff>0</xdr:rowOff>
    </xdr:to>
    <xdr:pic>
      <xdr:nvPicPr>
        <xdr:cNvPr id="461" name="Picture 2524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354549" y="399097500"/>
          <a:ext cx="101282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730250</xdr:colOff>
      <xdr:row>590</xdr:row>
      <xdr:rowOff>63499</xdr:rowOff>
    </xdr:from>
    <xdr:to>
      <xdr:col>0</xdr:col>
      <xdr:colOff>995555</xdr:colOff>
      <xdr:row>590</xdr:row>
      <xdr:rowOff>1225324</xdr:rowOff>
    </xdr:to>
    <xdr:pic>
      <xdr:nvPicPr>
        <xdr:cNvPr id="462" name="Obraz 461" descr="2406_Uchwyt do Malty 011 biały.jpg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730250" y="448738624"/>
          <a:ext cx="265305" cy="1161825"/>
        </a:xfrm>
        <a:prstGeom prst="rect">
          <a:avLst/>
        </a:prstGeom>
      </xdr:spPr>
    </xdr:pic>
    <xdr:clientData/>
  </xdr:twoCellAnchor>
  <xdr:twoCellAnchor editAs="oneCell">
    <xdr:from>
      <xdr:col>0</xdr:col>
      <xdr:colOff>350184</xdr:colOff>
      <xdr:row>580</xdr:row>
      <xdr:rowOff>70037</xdr:rowOff>
    </xdr:from>
    <xdr:to>
      <xdr:col>0</xdr:col>
      <xdr:colOff>1638860</xdr:colOff>
      <xdr:row>584</xdr:row>
      <xdr:rowOff>455173</xdr:rowOff>
    </xdr:to>
    <xdr:pic>
      <xdr:nvPicPr>
        <xdr:cNvPr id="463" name="Obraz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84" y="442458662"/>
          <a:ext cx="1288676" cy="2899736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112058</xdr:colOff>
      <xdr:row>575</xdr:row>
      <xdr:rowOff>574301</xdr:rowOff>
    </xdr:from>
    <xdr:to>
      <xdr:col>0</xdr:col>
      <xdr:colOff>2118038</xdr:colOff>
      <xdr:row>578</xdr:row>
      <xdr:rowOff>350183</xdr:rowOff>
    </xdr:to>
    <xdr:pic>
      <xdr:nvPicPr>
        <xdr:cNvPr id="464" name="Obraz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" y="439819676"/>
          <a:ext cx="2005980" cy="1661832"/>
        </a:xfrm>
        <a:prstGeom prst="rect">
          <a:avLst/>
        </a:prstGeom>
      </xdr:spPr>
    </xdr:pic>
    <xdr:clientData/>
  </xdr:twoCellAnchor>
  <xdr:twoCellAnchor editAs="oneCell">
    <xdr:from>
      <xdr:col>0</xdr:col>
      <xdr:colOff>126066</xdr:colOff>
      <xdr:row>585</xdr:row>
      <xdr:rowOff>308161</xdr:rowOff>
    </xdr:from>
    <xdr:to>
      <xdr:col>0</xdr:col>
      <xdr:colOff>2182448</xdr:colOff>
      <xdr:row>588</xdr:row>
      <xdr:rowOff>238124</xdr:rowOff>
    </xdr:to>
    <xdr:pic>
      <xdr:nvPicPr>
        <xdr:cNvPr id="465" name="Obraz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6" y="445840036"/>
          <a:ext cx="2056382" cy="181591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574</xdr:row>
      <xdr:rowOff>0</xdr:rowOff>
    </xdr:from>
    <xdr:to>
      <xdr:col>6</xdr:col>
      <xdr:colOff>17009</xdr:colOff>
      <xdr:row>574</xdr:row>
      <xdr:rowOff>533400</xdr:rowOff>
    </xdr:to>
    <xdr:pic>
      <xdr:nvPicPr>
        <xdr:cNvPr id="466" name="Picture 5640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438692925"/>
          <a:ext cx="104570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</xdr:colOff>
      <xdr:row>574</xdr:row>
      <xdr:rowOff>19050</xdr:rowOff>
    </xdr:from>
    <xdr:to>
      <xdr:col>7</xdr:col>
      <xdr:colOff>1060677</xdr:colOff>
      <xdr:row>575</xdr:row>
      <xdr:rowOff>1</xdr:rowOff>
    </xdr:to>
    <xdr:pic>
      <xdr:nvPicPr>
        <xdr:cNvPr id="467" name="Picture 58438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72676" y="438711975"/>
          <a:ext cx="1060676" cy="533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19049</xdr:colOff>
      <xdr:row>574</xdr:row>
      <xdr:rowOff>0</xdr:rowOff>
    </xdr:from>
    <xdr:to>
      <xdr:col>9</xdr:col>
      <xdr:colOff>40820</xdr:colOff>
      <xdr:row>574</xdr:row>
      <xdr:rowOff>533400</xdr:rowOff>
    </xdr:to>
    <xdr:pic>
      <xdr:nvPicPr>
        <xdr:cNvPr id="468" name="Picture 5626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68049" y="438692925"/>
          <a:ext cx="1069521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69" name="Picture 5624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203200</xdr:colOff>
      <xdr:row>594</xdr:row>
      <xdr:rowOff>552223</xdr:rowOff>
    </xdr:from>
    <xdr:to>
      <xdr:col>0</xdr:col>
      <xdr:colOff>1920875</xdr:colOff>
      <xdr:row>596</xdr:row>
      <xdr:rowOff>631825</xdr:rowOff>
    </xdr:to>
    <xdr:pic>
      <xdr:nvPicPr>
        <xdr:cNvPr id="470" name="Picture 108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03200" y="452484898"/>
          <a:ext cx="1717675" cy="133690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720725</xdr:colOff>
      <xdr:row>598</xdr:row>
      <xdr:rowOff>95250</xdr:rowOff>
    </xdr:from>
    <xdr:to>
      <xdr:col>0</xdr:col>
      <xdr:colOff>1454706</xdr:colOff>
      <xdr:row>601</xdr:row>
      <xdr:rowOff>396875</xdr:rowOff>
    </xdr:to>
    <xdr:pic>
      <xdr:nvPicPr>
        <xdr:cNvPr id="471" name="Picture 109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0725" y="454542525"/>
          <a:ext cx="733981" cy="2187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19050</xdr:colOff>
      <xdr:row>593</xdr:row>
      <xdr:rowOff>0</xdr:rowOff>
    </xdr:from>
    <xdr:to>
      <xdr:col>6</xdr:col>
      <xdr:colOff>0</xdr:colOff>
      <xdr:row>594</xdr:row>
      <xdr:rowOff>1</xdr:rowOff>
    </xdr:to>
    <xdr:pic>
      <xdr:nvPicPr>
        <xdr:cNvPr id="472" name="Picture 5644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451399275"/>
          <a:ext cx="1028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14008</xdr:colOff>
      <xdr:row>593</xdr:row>
      <xdr:rowOff>0</xdr:rowOff>
    </xdr:from>
    <xdr:to>
      <xdr:col>7</xdr:col>
      <xdr:colOff>1061758</xdr:colOff>
      <xdr:row>594</xdr:row>
      <xdr:rowOff>1</xdr:rowOff>
    </xdr:to>
    <xdr:pic>
      <xdr:nvPicPr>
        <xdr:cNvPr id="473" name="Picture 5626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86683" y="451399275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74" name="Picture 56240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75" name="Picture 562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76" name="Picture 5624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77" name="Picture 56240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78" name="Picture 5624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591</xdr:row>
      <xdr:rowOff>0</xdr:rowOff>
    </xdr:from>
    <xdr:to>
      <xdr:col>5</xdr:col>
      <xdr:colOff>34290</xdr:colOff>
      <xdr:row>591</xdr:row>
      <xdr:rowOff>45719</xdr:rowOff>
    </xdr:to>
    <xdr:pic>
      <xdr:nvPicPr>
        <xdr:cNvPr id="479" name="Picture 56240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0141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846666</xdr:colOff>
      <xdr:row>602</xdr:row>
      <xdr:rowOff>151190</xdr:rowOff>
    </xdr:from>
    <xdr:to>
      <xdr:col>0</xdr:col>
      <xdr:colOff>1378186</xdr:colOff>
      <xdr:row>602</xdr:row>
      <xdr:rowOff>1452940</xdr:rowOff>
    </xdr:to>
    <xdr:pic>
      <xdr:nvPicPr>
        <xdr:cNvPr id="480" name="Picture 668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846666" y="476280238"/>
          <a:ext cx="531520" cy="130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158750</xdr:colOff>
      <xdr:row>603</xdr:row>
      <xdr:rowOff>219075</xdr:rowOff>
    </xdr:from>
    <xdr:to>
      <xdr:col>0</xdr:col>
      <xdr:colOff>1892300</xdr:colOff>
      <xdr:row>603</xdr:row>
      <xdr:rowOff>1276350</xdr:rowOff>
    </xdr:to>
    <xdr:pic>
      <xdr:nvPicPr>
        <xdr:cNvPr id="481" name="Picture 108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58750" y="471220800"/>
          <a:ext cx="1733550" cy="1057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431800</xdr:colOff>
      <xdr:row>604</xdr:row>
      <xdr:rowOff>149225</xdr:rowOff>
    </xdr:from>
    <xdr:to>
      <xdr:col>0</xdr:col>
      <xdr:colOff>1555750</xdr:colOff>
      <xdr:row>604</xdr:row>
      <xdr:rowOff>1149350</xdr:rowOff>
    </xdr:to>
    <xdr:pic>
      <xdr:nvPicPr>
        <xdr:cNvPr id="482" name="Picture 108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431800" y="472674950"/>
          <a:ext cx="1123950" cy="1000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83" name="Picture 5624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610</xdr:row>
      <xdr:rowOff>400610</xdr:rowOff>
    </xdr:from>
    <xdr:to>
      <xdr:col>0</xdr:col>
      <xdr:colOff>1935816</xdr:colOff>
      <xdr:row>614</xdr:row>
      <xdr:rowOff>118782</xdr:rowOff>
    </xdr:to>
    <xdr:pic>
      <xdr:nvPicPr>
        <xdr:cNvPr id="484" name="Picture 1077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38125" y="461610635"/>
          <a:ext cx="1697691" cy="14707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1033664</xdr:colOff>
      <xdr:row>606</xdr:row>
      <xdr:rowOff>614103</xdr:rowOff>
    </xdr:from>
    <xdr:to>
      <xdr:col>7</xdr:col>
      <xdr:colOff>8255</xdr:colOff>
      <xdr:row>608</xdr:row>
      <xdr:rowOff>7352</xdr:rowOff>
    </xdr:to>
    <xdr:pic>
      <xdr:nvPicPr>
        <xdr:cNvPr id="485" name="Picture 5626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10839" y="459766728"/>
          <a:ext cx="1070091" cy="57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867453</xdr:colOff>
      <xdr:row>607</xdr:row>
      <xdr:rowOff>0</xdr:rowOff>
    </xdr:from>
    <xdr:to>
      <xdr:col>5</xdr:col>
      <xdr:colOff>1031874</xdr:colOff>
      <xdr:row>607</xdr:row>
      <xdr:rowOff>533400</xdr:rowOff>
    </xdr:to>
    <xdr:pic>
      <xdr:nvPicPr>
        <xdr:cNvPr id="486" name="Picture 5641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58803" y="459781275"/>
          <a:ext cx="105024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87" name="Picture 56240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88" name="Picture 5624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89" name="Picture 562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90" name="Picture 56240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91" name="Picture 5624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605</xdr:row>
      <xdr:rowOff>0</xdr:rowOff>
    </xdr:from>
    <xdr:to>
      <xdr:col>5</xdr:col>
      <xdr:colOff>34290</xdr:colOff>
      <xdr:row>605</xdr:row>
      <xdr:rowOff>45719</xdr:rowOff>
    </xdr:to>
    <xdr:pic>
      <xdr:nvPicPr>
        <xdr:cNvPr id="492" name="Picture 562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58523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608</xdr:row>
      <xdr:rowOff>0</xdr:rowOff>
    </xdr:from>
    <xdr:to>
      <xdr:col>7</xdr:col>
      <xdr:colOff>66040</xdr:colOff>
      <xdr:row>608</xdr:row>
      <xdr:rowOff>45719</xdr:rowOff>
    </xdr:to>
    <xdr:pic>
      <xdr:nvPicPr>
        <xdr:cNvPr id="493" name="Picture 56240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460333725"/>
          <a:ext cx="109474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608</xdr:row>
      <xdr:rowOff>0</xdr:rowOff>
    </xdr:from>
    <xdr:to>
      <xdr:col>7</xdr:col>
      <xdr:colOff>66040</xdr:colOff>
      <xdr:row>608</xdr:row>
      <xdr:rowOff>45719</xdr:rowOff>
    </xdr:to>
    <xdr:pic>
      <xdr:nvPicPr>
        <xdr:cNvPr id="494" name="Picture 56240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460333725"/>
          <a:ext cx="109474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629</xdr:row>
      <xdr:rowOff>180975</xdr:rowOff>
    </xdr:from>
    <xdr:to>
      <xdr:col>0</xdr:col>
      <xdr:colOff>1819275</xdr:colOff>
      <xdr:row>631</xdr:row>
      <xdr:rowOff>285750</xdr:rowOff>
    </xdr:to>
    <xdr:pic>
      <xdr:nvPicPr>
        <xdr:cNvPr id="495" name="Picture 1078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57175" y="530580600"/>
          <a:ext cx="1562100" cy="981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0</xdr:colOff>
      <xdr:row>623</xdr:row>
      <xdr:rowOff>10853</xdr:rowOff>
    </xdr:from>
    <xdr:to>
      <xdr:col>7</xdr:col>
      <xdr:colOff>28691</xdr:colOff>
      <xdr:row>624</xdr:row>
      <xdr:rowOff>31751</xdr:rowOff>
    </xdr:to>
    <xdr:pic>
      <xdr:nvPicPr>
        <xdr:cNvPr id="496" name="Picture 5626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527667278"/>
          <a:ext cx="1076441" cy="5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867453</xdr:colOff>
      <xdr:row>623</xdr:row>
      <xdr:rowOff>0</xdr:rowOff>
    </xdr:from>
    <xdr:to>
      <xdr:col>5</xdr:col>
      <xdr:colOff>1031874</xdr:colOff>
      <xdr:row>623</xdr:row>
      <xdr:rowOff>533400</xdr:rowOff>
    </xdr:to>
    <xdr:pic>
      <xdr:nvPicPr>
        <xdr:cNvPr id="497" name="Picture 5641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58803" y="527656425"/>
          <a:ext cx="105024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34923</xdr:colOff>
      <xdr:row>639</xdr:row>
      <xdr:rowOff>38327</xdr:rowOff>
    </xdr:from>
    <xdr:to>
      <xdr:col>5</xdr:col>
      <xdr:colOff>1015998</xdr:colOff>
      <xdr:row>640</xdr:row>
      <xdr:rowOff>1</xdr:rowOff>
    </xdr:to>
    <xdr:pic>
      <xdr:nvPicPr>
        <xdr:cNvPr id="498" name="Picture 5641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12098" y="467325302"/>
          <a:ext cx="981075" cy="53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640</xdr:row>
      <xdr:rowOff>587375</xdr:rowOff>
    </xdr:from>
    <xdr:to>
      <xdr:col>0</xdr:col>
      <xdr:colOff>1946276</xdr:colOff>
      <xdr:row>642</xdr:row>
      <xdr:rowOff>628651</xdr:rowOff>
    </xdr:to>
    <xdr:pic>
      <xdr:nvPicPr>
        <xdr:cNvPr id="499" name="Picture 1080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85750" y="468445850"/>
          <a:ext cx="1660526" cy="129857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873124</xdr:colOff>
      <xdr:row>647</xdr:row>
      <xdr:rowOff>9525</xdr:rowOff>
    </xdr:from>
    <xdr:to>
      <xdr:col>5</xdr:col>
      <xdr:colOff>0</xdr:colOff>
      <xdr:row>647</xdr:row>
      <xdr:rowOff>542925</xdr:rowOff>
    </xdr:to>
    <xdr:pic>
      <xdr:nvPicPr>
        <xdr:cNvPr id="500" name="Picture 255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864474" y="481650675"/>
          <a:ext cx="12701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25399</xdr:colOff>
      <xdr:row>647</xdr:row>
      <xdr:rowOff>17160</xdr:rowOff>
    </xdr:from>
    <xdr:to>
      <xdr:col>5</xdr:col>
      <xdr:colOff>1040567</xdr:colOff>
      <xdr:row>647</xdr:row>
      <xdr:rowOff>550560</xdr:rowOff>
    </xdr:to>
    <xdr:pic>
      <xdr:nvPicPr>
        <xdr:cNvPr id="501" name="Picture 5642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17542" y="502105612"/>
          <a:ext cx="101516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12700</xdr:colOff>
      <xdr:row>647</xdr:row>
      <xdr:rowOff>34925</xdr:rowOff>
    </xdr:from>
    <xdr:to>
      <xdr:col>6</xdr:col>
      <xdr:colOff>1019355</xdr:colOff>
      <xdr:row>648</xdr:row>
      <xdr:rowOff>1</xdr:rowOff>
    </xdr:to>
    <xdr:pic>
      <xdr:nvPicPr>
        <xdr:cNvPr id="502" name="Picture 5845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937625" y="481676075"/>
          <a:ext cx="1006655" cy="536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412749</xdr:colOff>
      <xdr:row>648</xdr:row>
      <xdr:rowOff>206376</xdr:rowOff>
    </xdr:from>
    <xdr:to>
      <xdr:col>0</xdr:col>
      <xdr:colOff>1555750</xdr:colOff>
      <xdr:row>650</xdr:row>
      <xdr:rowOff>429086</xdr:rowOff>
    </xdr:to>
    <xdr:pic>
      <xdr:nvPicPr>
        <xdr:cNvPr id="503" name="Obraz 502" descr="Palmówka drewnopodobna 013 brąz.jpg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12749" y="482419026"/>
          <a:ext cx="1143001" cy="1480010"/>
        </a:xfrm>
        <a:prstGeom prst="rect">
          <a:avLst/>
        </a:prstGeom>
      </xdr:spPr>
    </xdr:pic>
    <xdr:clientData/>
  </xdr:twoCellAnchor>
  <xdr:twoCellAnchor>
    <xdr:from>
      <xdr:col>0</xdr:col>
      <xdr:colOff>257023</xdr:colOff>
      <xdr:row>652</xdr:row>
      <xdr:rowOff>302380</xdr:rowOff>
    </xdr:from>
    <xdr:to>
      <xdr:col>0</xdr:col>
      <xdr:colOff>1809598</xdr:colOff>
      <xdr:row>654</xdr:row>
      <xdr:rowOff>310998</xdr:rowOff>
    </xdr:to>
    <xdr:pic>
      <xdr:nvPicPr>
        <xdr:cNvPr id="506" name="Picture 106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57023" y="507304523"/>
          <a:ext cx="1552575" cy="10064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07" name="Picture 56240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19049</xdr:colOff>
      <xdr:row>658</xdr:row>
      <xdr:rowOff>0</xdr:rowOff>
    </xdr:from>
    <xdr:to>
      <xdr:col>6</xdr:col>
      <xdr:colOff>1191</xdr:colOff>
      <xdr:row>659</xdr:row>
      <xdr:rowOff>2</xdr:rowOff>
    </xdr:to>
    <xdr:pic>
      <xdr:nvPicPr>
        <xdr:cNvPr id="508" name="Picture 5642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475307025"/>
          <a:ext cx="1029892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658</xdr:row>
      <xdr:rowOff>0</xdr:rowOff>
    </xdr:from>
    <xdr:to>
      <xdr:col>7</xdr:col>
      <xdr:colOff>1047750</xdr:colOff>
      <xdr:row>659</xdr:row>
      <xdr:rowOff>2</xdr:rowOff>
    </xdr:to>
    <xdr:pic>
      <xdr:nvPicPr>
        <xdr:cNvPr id="509" name="Picture 5845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72675" y="475307025"/>
          <a:ext cx="10477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19049</xdr:colOff>
      <xdr:row>658</xdr:row>
      <xdr:rowOff>0</xdr:rowOff>
    </xdr:from>
    <xdr:to>
      <xdr:col>8</xdr:col>
      <xdr:colOff>1009650</xdr:colOff>
      <xdr:row>659</xdr:row>
      <xdr:rowOff>2</xdr:rowOff>
    </xdr:to>
    <xdr:pic>
      <xdr:nvPicPr>
        <xdr:cNvPr id="510" name="Picture 5628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68049" y="475307025"/>
          <a:ext cx="9906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79375</xdr:colOff>
      <xdr:row>660</xdr:row>
      <xdr:rowOff>269875</xdr:rowOff>
    </xdr:from>
    <xdr:to>
      <xdr:col>0</xdr:col>
      <xdr:colOff>1897508</xdr:colOff>
      <xdr:row>664</xdr:row>
      <xdr:rowOff>9526</xdr:rowOff>
    </xdr:to>
    <xdr:pic>
      <xdr:nvPicPr>
        <xdr:cNvPr id="511" name="Obraz 510" descr="Drewnopodobna 014 antracyt.jpg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79375" y="476615125"/>
          <a:ext cx="1818133" cy="17589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12" name="Picture 5624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13" name="Picture 56240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14" name="Picture 56240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15" name="Picture 5624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16" name="Picture 5624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656</xdr:row>
      <xdr:rowOff>0</xdr:rowOff>
    </xdr:from>
    <xdr:to>
      <xdr:col>5</xdr:col>
      <xdr:colOff>34290</xdr:colOff>
      <xdr:row>656</xdr:row>
      <xdr:rowOff>45719</xdr:rowOff>
    </xdr:to>
    <xdr:pic>
      <xdr:nvPicPr>
        <xdr:cNvPr id="517" name="Picture 5624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74049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432435</xdr:colOff>
      <xdr:row>668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7423785" y="52006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432435</xdr:colOff>
      <xdr:row>668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7423785" y="52006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>
    <xdr:from>
      <xdr:col>0</xdr:col>
      <xdr:colOff>342900</xdr:colOff>
      <xdr:row>673</xdr:row>
      <xdr:rowOff>247650</xdr:rowOff>
    </xdr:from>
    <xdr:to>
      <xdr:col>0</xdr:col>
      <xdr:colOff>1895475</xdr:colOff>
      <xdr:row>675</xdr:row>
      <xdr:rowOff>238125</xdr:rowOff>
    </xdr:to>
    <xdr:pic>
      <xdr:nvPicPr>
        <xdr:cNvPr id="520" name="Picture 106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42900" y="524627475"/>
          <a:ext cx="1552575" cy="1000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381000</xdr:colOff>
      <xdr:row>669</xdr:row>
      <xdr:rowOff>95250</xdr:rowOff>
    </xdr:from>
    <xdr:to>
      <xdr:col>0</xdr:col>
      <xdr:colOff>1889125</xdr:colOff>
      <xdr:row>670</xdr:row>
      <xdr:rowOff>359343</xdr:rowOff>
    </xdr:to>
    <xdr:pic>
      <xdr:nvPicPr>
        <xdr:cNvPr id="524" name="Obraz 523" descr="Podstawka drewnopod 014 antracyt MAŁE.jpg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81000" y="522455775"/>
          <a:ext cx="1508125" cy="76891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25" name="Picture 56240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679</xdr:row>
      <xdr:rowOff>0</xdr:rowOff>
    </xdr:from>
    <xdr:to>
      <xdr:col>5</xdr:col>
      <xdr:colOff>990600</xdr:colOff>
      <xdr:row>679</xdr:row>
      <xdr:rowOff>533400</xdr:rowOff>
    </xdr:to>
    <xdr:pic>
      <xdr:nvPicPr>
        <xdr:cNvPr id="526" name="Picture 5643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15275" y="485984550"/>
          <a:ext cx="952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1028699</xdr:colOff>
      <xdr:row>679</xdr:row>
      <xdr:rowOff>0</xdr:rowOff>
    </xdr:from>
    <xdr:to>
      <xdr:col>6</xdr:col>
      <xdr:colOff>993775</xdr:colOff>
      <xdr:row>679</xdr:row>
      <xdr:rowOff>533400</xdr:rowOff>
    </xdr:to>
    <xdr:pic>
      <xdr:nvPicPr>
        <xdr:cNvPr id="527" name="Picture 5628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05874" y="485984550"/>
          <a:ext cx="101282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680</xdr:row>
      <xdr:rowOff>228600</xdr:rowOff>
    </xdr:from>
    <xdr:to>
      <xdr:col>0</xdr:col>
      <xdr:colOff>1955800</xdr:colOff>
      <xdr:row>680</xdr:row>
      <xdr:rowOff>1243126</xdr:rowOff>
    </xdr:to>
    <xdr:pic>
      <xdr:nvPicPr>
        <xdr:cNvPr id="528" name="Obraz 527" descr="_mg_9621.jpg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257175" y="486765600"/>
          <a:ext cx="1698625" cy="1014526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29" name="Picture 5624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30" name="Picture 5624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31" name="Picture 5624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32" name="Picture 5624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33" name="Picture 56240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677</xdr:row>
      <xdr:rowOff>0</xdr:rowOff>
    </xdr:from>
    <xdr:to>
      <xdr:col>5</xdr:col>
      <xdr:colOff>34290</xdr:colOff>
      <xdr:row>677</xdr:row>
      <xdr:rowOff>45719</xdr:rowOff>
    </xdr:to>
    <xdr:pic>
      <xdr:nvPicPr>
        <xdr:cNvPr id="534" name="Picture 56240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8472725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683</xdr:row>
      <xdr:rowOff>0</xdr:rowOff>
    </xdr:from>
    <xdr:to>
      <xdr:col>6</xdr:col>
      <xdr:colOff>34290</xdr:colOff>
      <xdr:row>684</xdr:row>
      <xdr:rowOff>19050</xdr:rowOff>
    </xdr:to>
    <xdr:pic>
      <xdr:nvPicPr>
        <xdr:cNvPr id="535" name="Picture 56240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96225" y="427605825"/>
          <a:ext cx="106299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684</xdr:row>
      <xdr:rowOff>254000</xdr:rowOff>
    </xdr:from>
    <xdr:to>
      <xdr:col>0</xdr:col>
      <xdr:colOff>1873250</xdr:colOff>
      <xdr:row>686</xdr:row>
      <xdr:rowOff>428559</xdr:rowOff>
    </xdr:to>
    <xdr:pic>
      <xdr:nvPicPr>
        <xdr:cNvPr id="536" name="Obraz 535" descr="Muna okrągła 059 concrete beton.jpg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285750" y="428374175"/>
          <a:ext cx="1587500" cy="1431859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687</xdr:row>
      <xdr:rowOff>269875</xdr:rowOff>
    </xdr:from>
    <xdr:to>
      <xdr:col>0</xdr:col>
      <xdr:colOff>1895305</xdr:colOff>
      <xdr:row>689</xdr:row>
      <xdr:rowOff>206374</xdr:rowOff>
    </xdr:to>
    <xdr:pic>
      <xdr:nvPicPr>
        <xdr:cNvPr id="537" name="Obraz 536" descr="Muna kwadratowa 014 antracyt.jpg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74625" y="430276000"/>
          <a:ext cx="1720680" cy="119379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683</xdr:row>
      <xdr:rowOff>0</xdr:rowOff>
    </xdr:from>
    <xdr:to>
      <xdr:col>5</xdr:col>
      <xdr:colOff>34290</xdr:colOff>
      <xdr:row>684</xdr:row>
      <xdr:rowOff>19050</xdr:rowOff>
    </xdr:to>
    <xdr:pic>
      <xdr:nvPicPr>
        <xdr:cNvPr id="538" name="Picture 56240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27605825"/>
          <a:ext cx="3429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684</xdr:row>
      <xdr:rowOff>0</xdr:rowOff>
    </xdr:from>
    <xdr:to>
      <xdr:col>6</xdr:col>
      <xdr:colOff>34290</xdr:colOff>
      <xdr:row>684</xdr:row>
      <xdr:rowOff>45719</xdr:rowOff>
    </xdr:to>
    <xdr:pic>
      <xdr:nvPicPr>
        <xdr:cNvPr id="539" name="Picture 56240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96225" y="428120175"/>
          <a:ext cx="10629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683</xdr:row>
      <xdr:rowOff>0</xdr:rowOff>
    </xdr:from>
    <xdr:ext cx="984250" cy="517434"/>
    <xdr:pic>
      <xdr:nvPicPr>
        <xdr:cNvPr id="540" name="Picture 5172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1052024" y="526203333"/>
          <a:ext cx="984250" cy="517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254000</xdr:colOff>
      <xdr:row>692</xdr:row>
      <xdr:rowOff>63500</xdr:rowOff>
    </xdr:from>
    <xdr:to>
      <xdr:col>5</xdr:col>
      <xdr:colOff>741680</xdr:colOff>
      <xdr:row>693</xdr:row>
      <xdr:rowOff>5416</xdr:rowOff>
    </xdr:to>
    <xdr:pic>
      <xdr:nvPicPr>
        <xdr:cNvPr id="541" name="Obraz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175" y="433212875"/>
          <a:ext cx="487680" cy="45626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 editAs="oneCell">
    <xdr:from>
      <xdr:col>4</xdr:col>
      <xdr:colOff>19050</xdr:colOff>
      <xdr:row>696</xdr:row>
      <xdr:rowOff>0</xdr:rowOff>
    </xdr:from>
    <xdr:to>
      <xdr:col>5</xdr:col>
      <xdr:colOff>34290</xdr:colOff>
      <xdr:row>696</xdr:row>
      <xdr:rowOff>45719</xdr:rowOff>
    </xdr:to>
    <xdr:pic>
      <xdr:nvPicPr>
        <xdr:cNvPr id="542" name="Picture 5624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55496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696</xdr:row>
      <xdr:rowOff>114300</xdr:rowOff>
    </xdr:from>
    <xdr:to>
      <xdr:col>0</xdr:col>
      <xdr:colOff>2095500</xdr:colOff>
      <xdr:row>698</xdr:row>
      <xdr:rowOff>231776</xdr:rowOff>
    </xdr:to>
    <xdr:pic>
      <xdr:nvPicPr>
        <xdr:cNvPr id="543" name="Obraz 542" descr="3330_3340_3350_Muna kwadrat 011+059.jpg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228600" y="435663975"/>
          <a:ext cx="1866900" cy="137477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693</xdr:row>
      <xdr:rowOff>196849</xdr:rowOff>
    </xdr:from>
    <xdr:to>
      <xdr:col>0</xdr:col>
      <xdr:colOff>1936750</xdr:colOff>
      <xdr:row>695</xdr:row>
      <xdr:rowOff>440060</xdr:rowOff>
    </xdr:to>
    <xdr:pic>
      <xdr:nvPicPr>
        <xdr:cNvPr id="544" name="Obraz 543" descr="Muna okragła 011+059 biała+betona.jpg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254000" y="433860574"/>
          <a:ext cx="1682750" cy="150051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693</xdr:row>
      <xdr:rowOff>0</xdr:rowOff>
    </xdr:from>
    <xdr:to>
      <xdr:col>5</xdr:col>
      <xdr:colOff>34290</xdr:colOff>
      <xdr:row>693</xdr:row>
      <xdr:rowOff>45719</xdr:rowOff>
    </xdr:to>
    <xdr:pic>
      <xdr:nvPicPr>
        <xdr:cNvPr id="545" name="Picture 56240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36637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694</xdr:row>
      <xdr:rowOff>0</xdr:rowOff>
    </xdr:from>
    <xdr:to>
      <xdr:col>5</xdr:col>
      <xdr:colOff>34290</xdr:colOff>
      <xdr:row>694</xdr:row>
      <xdr:rowOff>45719</xdr:rowOff>
    </xdr:to>
    <xdr:pic>
      <xdr:nvPicPr>
        <xdr:cNvPr id="546" name="Picture 5624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42923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695</xdr:row>
      <xdr:rowOff>0</xdr:rowOff>
    </xdr:from>
    <xdr:to>
      <xdr:col>5</xdr:col>
      <xdr:colOff>34290</xdr:colOff>
      <xdr:row>695</xdr:row>
      <xdr:rowOff>45719</xdr:rowOff>
    </xdr:to>
    <xdr:pic>
      <xdr:nvPicPr>
        <xdr:cNvPr id="547" name="Picture 5624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49210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696</xdr:row>
      <xdr:rowOff>0</xdr:rowOff>
    </xdr:from>
    <xdr:to>
      <xdr:col>5</xdr:col>
      <xdr:colOff>34290</xdr:colOff>
      <xdr:row>696</xdr:row>
      <xdr:rowOff>45719</xdr:rowOff>
    </xdr:to>
    <xdr:pic>
      <xdr:nvPicPr>
        <xdr:cNvPr id="548" name="Picture 56240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55496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697</xdr:row>
      <xdr:rowOff>0</xdr:rowOff>
    </xdr:from>
    <xdr:to>
      <xdr:col>5</xdr:col>
      <xdr:colOff>34290</xdr:colOff>
      <xdr:row>697</xdr:row>
      <xdr:rowOff>45719</xdr:rowOff>
    </xdr:to>
    <xdr:pic>
      <xdr:nvPicPr>
        <xdr:cNvPr id="549" name="Picture 56240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61783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698</xdr:row>
      <xdr:rowOff>0</xdr:rowOff>
    </xdr:from>
    <xdr:to>
      <xdr:col>5</xdr:col>
      <xdr:colOff>34290</xdr:colOff>
      <xdr:row>698</xdr:row>
      <xdr:rowOff>45719</xdr:rowOff>
    </xdr:to>
    <xdr:pic>
      <xdr:nvPicPr>
        <xdr:cNvPr id="550" name="Picture 5624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43680697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703</xdr:row>
      <xdr:rowOff>112059</xdr:rowOff>
    </xdr:from>
    <xdr:to>
      <xdr:col>0</xdr:col>
      <xdr:colOff>2191512</xdr:colOff>
      <xdr:row>703</xdr:row>
      <xdr:rowOff>1188003</xdr:rowOff>
    </xdr:to>
    <xdr:pic>
      <xdr:nvPicPr>
        <xdr:cNvPr id="551" name="Obraz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0269809"/>
          <a:ext cx="2191512" cy="1075944"/>
        </a:xfrm>
        <a:prstGeom prst="rect">
          <a:avLst/>
        </a:prstGeom>
      </xdr:spPr>
    </xdr:pic>
    <xdr:clientData/>
  </xdr:twoCellAnchor>
  <xdr:twoCellAnchor editAs="oneCell">
    <xdr:from>
      <xdr:col>0</xdr:col>
      <xdr:colOff>210110</xdr:colOff>
      <xdr:row>702</xdr:row>
      <xdr:rowOff>70036</xdr:rowOff>
    </xdr:from>
    <xdr:to>
      <xdr:col>0</xdr:col>
      <xdr:colOff>1708896</xdr:colOff>
      <xdr:row>702</xdr:row>
      <xdr:rowOff>1162255</xdr:rowOff>
    </xdr:to>
    <xdr:pic>
      <xdr:nvPicPr>
        <xdr:cNvPr id="552" name="Obraz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10" y="498837136"/>
          <a:ext cx="1498786" cy="109221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701</xdr:row>
      <xdr:rowOff>0</xdr:rowOff>
    </xdr:from>
    <xdr:to>
      <xdr:col>6</xdr:col>
      <xdr:colOff>0</xdr:colOff>
      <xdr:row>702</xdr:row>
      <xdr:rowOff>0</xdr:rowOff>
    </xdr:to>
    <xdr:pic>
      <xdr:nvPicPr>
        <xdr:cNvPr id="553" name="Picture 5649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498138450"/>
          <a:ext cx="10287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700</xdr:row>
      <xdr:rowOff>634999</xdr:rowOff>
    </xdr:from>
    <xdr:to>
      <xdr:col>8</xdr:col>
      <xdr:colOff>1134</xdr:colOff>
      <xdr:row>702</xdr:row>
      <xdr:rowOff>15874</xdr:rowOff>
    </xdr:to>
    <xdr:pic>
      <xdr:nvPicPr>
        <xdr:cNvPr id="554" name="Picture 5845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72675" y="498135274"/>
          <a:ext cx="1077459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34925</xdr:colOff>
      <xdr:row>701</xdr:row>
      <xdr:rowOff>1</xdr:rowOff>
    </xdr:from>
    <xdr:to>
      <xdr:col>9</xdr:col>
      <xdr:colOff>7216</xdr:colOff>
      <xdr:row>701</xdr:row>
      <xdr:rowOff>619125</xdr:rowOff>
    </xdr:to>
    <xdr:pic>
      <xdr:nvPicPr>
        <xdr:cNvPr id="555" name="Picture 5632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83925" y="498138451"/>
          <a:ext cx="1020041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680</xdr:colOff>
      <xdr:row>701</xdr:row>
      <xdr:rowOff>1</xdr:rowOff>
    </xdr:from>
    <xdr:to>
      <xdr:col>11</xdr:col>
      <xdr:colOff>0</xdr:colOff>
      <xdr:row>701</xdr:row>
      <xdr:rowOff>619125</xdr:rowOff>
    </xdr:to>
    <xdr:pic>
      <xdr:nvPicPr>
        <xdr:cNvPr id="556" name="Picture 250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145180" y="498138451"/>
          <a:ext cx="104707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425450</xdr:colOff>
      <xdr:row>707</xdr:row>
      <xdr:rowOff>127000</xdr:rowOff>
    </xdr:from>
    <xdr:to>
      <xdr:col>0</xdr:col>
      <xdr:colOff>1694513</xdr:colOff>
      <xdr:row>707</xdr:row>
      <xdr:rowOff>1117600</xdr:rowOff>
    </xdr:to>
    <xdr:pic>
      <xdr:nvPicPr>
        <xdr:cNvPr id="557" name="Picture 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425450" y="494474500"/>
          <a:ext cx="1269063" cy="990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708</xdr:row>
      <xdr:rowOff>31750</xdr:rowOff>
    </xdr:from>
    <xdr:to>
      <xdr:col>0</xdr:col>
      <xdr:colOff>1870075</xdr:colOff>
      <xdr:row>708</xdr:row>
      <xdr:rowOff>1117600</xdr:rowOff>
    </xdr:to>
    <xdr:pic>
      <xdr:nvPicPr>
        <xdr:cNvPr id="558" name="Obraz 557" descr="_MG_9202.jpg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241300" y="495646075"/>
          <a:ext cx="1628775" cy="1085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706</xdr:row>
      <xdr:rowOff>19050</xdr:rowOff>
    </xdr:from>
    <xdr:to>
      <xdr:col>8</xdr:col>
      <xdr:colOff>39686</xdr:colOff>
      <xdr:row>707</xdr:row>
      <xdr:rowOff>1</xdr:rowOff>
    </xdr:to>
    <xdr:pic>
      <xdr:nvPicPr>
        <xdr:cNvPr id="559" name="Picture 56230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72675" y="493737900"/>
          <a:ext cx="1116011" cy="60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706</xdr:row>
      <xdr:rowOff>19050</xdr:rowOff>
    </xdr:from>
    <xdr:to>
      <xdr:col>5</xdr:col>
      <xdr:colOff>1020536</xdr:colOff>
      <xdr:row>707</xdr:row>
      <xdr:rowOff>1</xdr:rowOff>
    </xdr:to>
    <xdr:pic>
      <xdr:nvPicPr>
        <xdr:cNvPr id="560" name="Picture 5638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493737900"/>
          <a:ext cx="1001486" cy="60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706</xdr:row>
      <xdr:rowOff>38100</xdr:rowOff>
    </xdr:from>
    <xdr:to>
      <xdr:col>10</xdr:col>
      <xdr:colOff>1029153</xdr:colOff>
      <xdr:row>707</xdr:row>
      <xdr:rowOff>1</xdr:rowOff>
    </xdr:to>
    <xdr:pic>
      <xdr:nvPicPr>
        <xdr:cNvPr id="561" name="Picture 5664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182600" y="493756950"/>
          <a:ext cx="991053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-1</xdr:colOff>
      <xdr:row>706</xdr:row>
      <xdr:rowOff>0</xdr:rowOff>
    </xdr:from>
    <xdr:to>
      <xdr:col>10</xdr:col>
      <xdr:colOff>0</xdr:colOff>
      <xdr:row>707</xdr:row>
      <xdr:rowOff>1</xdr:rowOff>
    </xdr:to>
    <xdr:pic>
      <xdr:nvPicPr>
        <xdr:cNvPr id="562" name="Picture 38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6749" y="493718850"/>
          <a:ext cx="1047751" cy="628651"/>
        </a:xfrm>
        <a:prstGeom prst="rect">
          <a:avLst/>
        </a:prstGeom>
        <a:solidFill>
          <a:schemeClr val="bg2">
            <a:lumMod val="90000"/>
          </a:schemeClr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695476</xdr:colOff>
      <xdr:row>709</xdr:row>
      <xdr:rowOff>211667</xdr:rowOff>
    </xdr:from>
    <xdr:to>
      <xdr:col>0</xdr:col>
      <xdr:colOff>1414212</xdr:colOff>
      <xdr:row>709</xdr:row>
      <xdr:rowOff>1091281</xdr:rowOff>
    </xdr:to>
    <xdr:pic>
      <xdr:nvPicPr>
        <xdr:cNvPr id="563" name="Obraz 562" descr="2487-015 dystans do donicy balustradowej fala czarny 5907474379876.jpg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695476" y="545465000"/>
          <a:ext cx="718736" cy="879614"/>
        </a:xfrm>
        <a:prstGeom prst="rect">
          <a:avLst/>
        </a:prstGeom>
      </xdr:spPr>
    </xdr:pic>
    <xdr:clientData/>
  </xdr:twoCellAnchor>
  <xdr:twoCellAnchor editAs="oneCell">
    <xdr:from>
      <xdr:col>0</xdr:col>
      <xdr:colOff>194356</xdr:colOff>
      <xdr:row>713</xdr:row>
      <xdr:rowOff>808946</xdr:rowOff>
    </xdr:from>
    <xdr:to>
      <xdr:col>0</xdr:col>
      <xdr:colOff>2065338</xdr:colOff>
      <xdr:row>715</xdr:row>
      <xdr:rowOff>259409</xdr:rowOff>
    </xdr:to>
    <xdr:pic>
      <xdr:nvPicPr>
        <xdr:cNvPr id="564" name="Obraz 563" descr="_MG_4375.jpg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94356" y="490574921"/>
          <a:ext cx="1870982" cy="888738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</xdr:colOff>
      <xdr:row>712</xdr:row>
      <xdr:rowOff>0</xdr:rowOff>
    </xdr:from>
    <xdr:to>
      <xdr:col>7</xdr:col>
      <xdr:colOff>1025071</xdr:colOff>
      <xdr:row>712</xdr:row>
      <xdr:rowOff>587375</xdr:rowOff>
    </xdr:to>
    <xdr:pic>
      <xdr:nvPicPr>
        <xdr:cNvPr id="565" name="Picture 56230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88550" y="489318300"/>
          <a:ext cx="1009196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712</xdr:row>
      <xdr:rowOff>0</xdr:rowOff>
    </xdr:from>
    <xdr:to>
      <xdr:col>10</xdr:col>
      <xdr:colOff>51026</xdr:colOff>
      <xdr:row>712</xdr:row>
      <xdr:rowOff>609600</xdr:rowOff>
    </xdr:to>
    <xdr:pic>
      <xdr:nvPicPr>
        <xdr:cNvPr id="566" name="Picture 250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6750" y="489318300"/>
          <a:ext cx="1098776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1016000</xdr:colOff>
      <xdr:row>712</xdr:row>
      <xdr:rowOff>0</xdr:rowOff>
    </xdr:from>
    <xdr:to>
      <xdr:col>10</xdr:col>
      <xdr:colOff>1039812</xdr:colOff>
      <xdr:row>712</xdr:row>
      <xdr:rowOff>590550</xdr:rowOff>
    </xdr:to>
    <xdr:pic>
      <xdr:nvPicPr>
        <xdr:cNvPr id="567" name="Picture 5664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112750" y="489318300"/>
          <a:ext cx="1071562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712</xdr:row>
      <xdr:rowOff>0</xdr:rowOff>
    </xdr:from>
    <xdr:to>
      <xdr:col>5</xdr:col>
      <xdr:colOff>1028700</xdr:colOff>
      <xdr:row>713</xdr:row>
      <xdr:rowOff>1</xdr:rowOff>
    </xdr:to>
    <xdr:pic>
      <xdr:nvPicPr>
        <xdr:cNvPr id="568" name="Picture 5649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77175" y="489318300"/>
          <a:ext cx="102870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432435</xdr:colOff>
      <xdr:row>717</xdr:row>
      <xdr:rowOff>0</xdr:rowOff>
    </xdr:from>
    <xdr:ext cx="184731" cy="264560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7423785" y="63108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163079</xdr:colOff>
      <xdr:row>720</xdr:row>
      <xdr:rowOff>144319</xdr:rowOff>
    </xdr:from>
    <xdr:to>
      <xdr:col>0</xdr:col>
      <xdr:colOff>1199258</xdr:colOff>
      <xdr:row>720</xdr:row>
      <xdr:rowOff>1252682</xdr:rowOff>
    </xdr:to>
    <xdr:pic>
      <xdr:nvPicPr>
        <xdr:cNvPr id="576" name="Obraz 575" descr="Wieszak-v1-PP uchwyt uniwersalny.png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63079" y="633023419"/>
          <a:ext cx="1036179" cy="11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720</xdr:row>
      <xdr:rowOff>158750</xdr:rowOff>
    </xdr:from>
    <xdr:to>
      <xdr:col>0</xdr:col>
      <xdr:colOff>2131554</xdr:colOff>
      <xdr:row>720</xdr:row>
      <xdr:rowOff>1267113</xdr:rowOff>
    </xdr:to>
    <xdr:pic>
      <xdr:nvPicPr>
        <xdr:cNvPr id="577" name="Obraz 576" descr="Wieszak-v1-PP uchwyt uniwersalny.png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095375" y="633037850"/>
          <a:ext cx="1036179" cy="1108363"/>
        </a:xfrm>
        <a:prstGeom prst="rect">
          <a:avLst/>
        </a:prstGeom>
      </xdr:spPr>
    </xdr:pic>
    <xdr:clientData/>
  </xdr:twoCellAnchor>
  <xdr:twoCellAnchor editAs="oneCell">
    <xdr:from>
      <xdr:col>5</xdr:col>
      <xdr:colOff>22074</xdr:colOff>
      <xdr:row>719</xdr:row>
      <xdr:rowOff>15119</xdr:rowOff>
    </xdr:from>
    <xdr:to>
      <xdr:col>6</xdr:col>
      <xdr:colOff>3024</xdr:colOff>
      <xdr:row>720</xdr:row>
      <xdr:rowOff>16531</xdr:rowOff>
    </xdr:to>
    <xdr:pic>
      <xdr:nvPicPr>
        <xdr:cNvPr id="578" name="Picture 56499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11949" y="537748994"/>
          <a:ext cx="1028700" cy="541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719</xdr:row>
      <xdr:rowOff>0</xdr:rowOff>
    </xdr:from>
    <xdr:to>
      <xdr:col>7</xdr:col>
      <xdr:colOff>1039091</xdr:colOff>
      <xdr:row>720</xdr:row>
      <xdr:rowOff>1412</xdr:rowOff>
    </xdr:to>
    <xdr:pic>
      <xdr:nvPicPr>
        <xdr:cNvPr id="583" name="Picture 5632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68050" y="632345700"/>
          <a:ext cx="1020041" cy="534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719</xdr:row>
      <xdr:rowOff>0</xdr:rowOff>
    </xdr:from>
    <xdr:to>
      <xdr:col>9</xdr:col>
      <xdr:colOff>1024301</xdr:colOff>
      <xdr:row>720</xdr:row>
      <xdr:rowOff>5010</xdr:rowOff>
    </xdr:to>
    <xdr:pic>
      <xdr:nvPicPr>
        <xdr:cNvPr id="584" name="Picture 250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5238" y="552238333"/>
          <a:ext cx="1024301" cy="534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719</xdr:row>
      <xdr:rowOff>0</xdr:rowOff>
    </xdr:from>
    <xdr:ext cx="1016739" cy="590550"/>
    <xdr:pic>
      <xdr:nvPicPr>
        <xdr:cNvPr id="585" name="Picture 566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138452" y="552238333"/>
          <a:ext cx="101673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171450</xdr:colOff>
      <xdr:row>724</xdr:row>
      <xdr:rowOff>285750</xdr:rowOff>
    </xdr:from>
    <xdr:to>
      <xdr:col>0</xdr:col>
      <xdr:colOff>1905000</xdr:colOff>
      <xdr:row>725</xdr:row>
      <xdr:rowOff>600076</xdr:rowOff>
    </xdr:to>
    <xdr:pic>
      <xdr:nvPicPr>
        <xdr:cNvPr id="586" name="Picture 10859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71450" y="504310650"/>
          <a:ext cx="1733550" cy="942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726</xdr:row>
      <xdr:rowOff>266700</xdr:rowOff>
    </xdr:from>
    <xdr:to>
      <xdr:col>0</xdr:col>
      <xdr:colOff>1990725</xdr:colOff>
      <xdr:row>727</xdr:row>
      <xdr:rowOff>374279</xdr:rowOff>
    </xdr:to>
    <xdr:pic>
      <xdr:nvPicPr>
        <xdr:cNvPr id="587" name="Obraz 66" descr="_MG_7989.jpg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52400" y="505548900"/>
          <a:ext cx="1838325" cy="879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873124</xdr:colOff>
      <xdr:row>723</xdr:row>
      <xdr:rowOff>9525</xdr:rowOff>
    </xdr:from>
    <xdr:to>
      <xdr:col>5</xdr:col>
      <xdr:colOff>0</xdr:colOff>
      <xdr:row>723</xdr:row>
      <xdr:rowOff>542925</xdr:rowOff>
    </xdr:to>
    <xdr:pic>
      <xdr:nvPicPr>
        <xdr:cNvPr id="588" name="Picture 255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864474" y="503462925"/>
          <a:ext cx="12701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19049</xdr:colOff>
      <xdr:row>723</xdr:row>
      <xdr:rowOff>0</xdr:rowOff>
    </xdr:from>
    <xdr:to>
      <xdr:col>6</xdr:col>
      <xdr:colOff>1191</xdr:colOff>
      <xdr:row>723</xdr:row>
      <xdr:rowOff>533400</xdr:rowOff>
    </xdr:to>
    <xdr:pic>
      <xdr:nvPicPr>
        <xdr:cNvPr id="589" name="Picture 5642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503453400"/>
          <a:ext cx="1029892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723</xdr:row>
      <xdr:rowOff>0</xdr:rowOff>
    </xdr:from>
    <xdr:to>
      <xdr:col>7</xdr:col>
      <xdr:colOff>9071</xdr:colOff>
      <xdr:row>723</xdr:row>
      <xdr:rowOff>533400</xdr:rowOff>
    </xdr:to>
    <xdr:pic>
      <xdr:nvPicPr>
        <xdr:cNvPr id="590" name="Picture 5845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943975" y="503453400"/>
          <a:ext cx="1037771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723</xdr:row>
      <xdr:rowOff>0</xdr:rowOff>
    </xdr:from>
    <xdr:to>
      <xdr:col>7</xdr:col>
      <xdr:colOff>1020536</xdr:colOff>
      <xdr:row>723</xdr:row>
      <xdr:rowOff>533400</xdr:rowOff>
    </xdr:to>
    <xdr:pic>
      <xdr:nvPicPr>
        <xdr:cNvPr id="591" name="Picture 5628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1725" y="503453400"/>
          <a:ext cx="100148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723</xdr:row>
      <xdr:rowOff>0</xdr:rowOff>
    </xdr:from>
    <xdr:to>
      <xdr:col>9</xdr:col>
      <xdr:colOff>0</xdr:colOff>
      <xdr:row>723</xdr:row>
      <xdr:rowOff>533400</xdr:rowOff>
    </xdr:to>
    <xdr:pic>
      <xdr:nvPicPr>
        <xdr:cNvPr id="592" name="Picture 437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0" y="503453400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730</xdr:row>
      <xdr:rowOff>0</xdr:rowOff>
    </xdr:from>
    <xdr:to>
      <xdr:col>6</xdr:col>
      <xdr:colOff>1016000</xdr:colOff>
      <xdr:row>730</xdr:row>
      <xdr:rowOff>533400</xdr:rowOff>
    </xdr:to>
    <xdr:pic>
      <xdr:nvPicPr>
        <xdr:cNvPr id="595" name="Picture 5633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512435475"/>
          <a:ext cx="996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730</xdr:row>
      <xdr:rowOff>0</xdr:rowOff>
    </xdr:from>
    <xdr:to>
      <xdr:col>5</xdr:col>
      <xdr:colOff>1016000</xdr:colOff>
      <xdr:row>730</xdr:row>
      <xdr:rowOff>533400</xdr:rowOff>
    </xdr:to>
    <xdr:pic>
      <xdr:nvPicPr>
        <xdr:cNvPr id="596" name="Picture 5650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512435475"/>
          <a:ext cx="996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189230</xdr:colOff>
      <xdr:row>731</xdr:row>
      <xdr:rowOff>104140</xdr:rowOff>
    </xdr:from>
    <xdr:to>
      <xdr:col>0</xdr:col>
      <xdr:colOff>1884680</xdr:colOff>
      <xdr:row>732</xdr:row>
      <xdr:rowOff>358135</xdr:rowOff>
    </xdr:to>
    <xdr:pic>
      <xdr:nvPicPr>
        <xdr:cNvPr id="597" name="Obraz 138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89230" y="508767715"/>
          <a:ext cx="1695450" cy="882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278130</xdr:colOff>
      <xdr:row>733</xdr:row>
      <xdr:rowOff>110490</xdr:rowOff>
    </xdr:from>
    <xdr:to>
      <xdr:col>0</xdr:col>
      <xdr:colOff>2078355</xdr:colOff>
      <xdr:row>734</xdr:row>
      <xdr:rowOff>438150</xdr:rowOff>
    </xdr:to>
    <xdr:pic>
      <xdr:nvPicPr>
        <xdr:cNvPr id="598" name="Picture 183" descr="IMG_0360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78130" y="510031365"/>
          <a:ext cx="1800225" cy="956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19049</xdr:colOff>
      <xdr:row>730</xdr:row>
      <xdr:rowOff>0</xdr:rowOff>
    </xdr:from>
    <xdr:to>
      <xdr:col>7</xdr:col>
      <xdr:colOff>34017</xdr:colOff>
      <xdr:row>730</xdr:row>
      <xdr:rowOff>533400</xdr:rowOff>
    </xdr:to>
    <xdr:pic>
      <xdr:nvPicPr>
        <xdr:cNvPr id="599" name="Picture 5632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4" y="508092075"/>
          <a:ext cx="106271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730</xdr:row>
      <xdr:rowOff>0</xdr:rowOff>
    </xdr:from>
    <xdr:to>
      <xdr:col>6</xdr:col>
      <xdr:colOff>0</xdr:colOff>
      <xdr:row>730</xdr:row>
      <xdr:rowOff>533400</xdr:rowOff>
    </xdr:to>
    <xdr:pic>
      <xdr:nvPicPr>
        <xdr:cNvPr id="600" name="Picture 564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508092075"/>
          <a:ext cx="1028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13335</xdr:colOff>
      <xdr:row>730</xdr:row>
      <xdr:rowOff>14605</xdr:rowOff>
    </xdr:from>
    <xdr:ext cx="1050290" cy="517434"/>
    <xdr:pic>
      <xdr:nvPicPr>
        <xdr:cNvPr id="601" name="Picture 5172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986010" y="508106680"/>
          <a:ext cx="1050290" cy="517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730</xdr:row>
      <xdr:rowOff>0</xdr:rowOff>
    </xdr:from>
    <xdr:ext cx="1047750" cy="533400"/>
    <xdr:pic>
      <xdr:nvPicPr>
        <xdr:cNvPr id="602" name="Picture 437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49000" y="508092075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432435</xdr:colOff>
      <xdr:row>735</xdr:row>
      <xdr:rowOff>0</xdr:rowOff>
    </xdr:from>
    <xdr:ext cx="184731" cy="264560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7423785" y="51117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>
    <xdr:from>
      <xdr:col>8</xdr:col>
      <xdr:colOff>0</xdr:colOff>
      <xdr:row>737</xdr:row>
      <xdr:rowOff>19050</xdr:rowOff>
    </xdr:from>
    <xdr:to>
      <xdr:col>8</xdr:col>
      <xdr:colOff>9525</xdr:colOff>
      <xdr:row>738</xdr:row>
      <xdr:rowOff>0</xdr:rowOff>
    </xdr:to>
    <xdr:pic>
      <xdr:nvPicPr>
        <xdr:cNvPr id="604" name="Picture 1249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1049000" y="512454525"/>
          <a:ext cx="95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19050</xdr:colOff>
      <xdr:row>737</xdr:row>
      <xdr:rowOff>0</xdr:rowOff>
    </xdr:from>
    <xdr:to>
      <xdr:col>6</xdr:col>
      <xdr:colOff>1016000</xdr:colOff>
      <xdr:row>737</xdr:row>
      <xdr:rowOff>533400</xdr:rowOff>
    </xdr:to>
    <xdr:pic>
      <xdr:nvPicPr>
        <xdr:cNvPr id="605" name="Picture 5633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512435475"/>
          <a:ext cx="996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737</xdr:row>
      <xdr:rowOff>0</xdr:rowOff>
    </xdr:from>
    <xdr:to>
      <xdr:col>5</xdr:col>
      <xdr:colOff>1016000</xdr:colOff>
      <xdr:row>737</xdr:row>
      <xdr:rowOff>533400</xdr:rowOff>
    </xdr:to>
    <xdr:pic>
      <xdr:nvPicPr>
        <xdr:cNvPr id="606" name="Picture 5650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512435475"/>
          <a:ext cx="996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158750</xdr:colOff>
      <xdr:row>738</xdr:row>
      <xdr:rowOff>158751</xdr:rowOff>
    </xdr:from>
    <xdr:to>
      <xdr:col>0</xdr:col>
      <xdr:colOff>1762124</xdr:colOff>
      <xdr:row>739</xdr:row>
      <xdr:rowOff>441488</xdr:rowOff>
    </xdr:to>
    <xdr:pic>
      <xdr:nvPicPr>
        <xdr:cNvPr id="607" name="Obraz 606" descr="Skrzynka Lotos 014 antracyt.jp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58750" y="513146676"/>
          <a:ext cx="1603374" cy="91138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740</xdr:row>
      <xdr:rowOff>222250</xdr:rowOff>
    </xdr:from>
    <xdr:to>
      <xdr:col>0</xdr:col>
      <xdr:colOff>1724025</xdr:colOff>
      <xdr:row>740</xdr:row>
      <xdr:rowOff>1250950</xdr:rowOff>
    </xdr:to>
    <xdr:pic>
      <xdr:nvPicPr>
        <xdr:cNvPr id="608" name="Obraz 607" descr="uchywt gala 014 antracyt.jpg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581025" y="514467475"/>
          <a:ext cx="1143000" cy="102870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737</xdr:row>
      <xdr:rowOff>19050</xdr:rowOff>
    </xdr:from>
    <xdr:to>
      <xdr:col>7</xdr:col>
      <xdr:colOff>933450</xdr:colOff>
      <xdr:row>738</xdr:row>
      <xdr:rowOff>0</xdr:rowOff>
    </xdr:to>
    <xdr:pic>
      <xdr:nvPicPr>
        <xdr:cNvPr id="609" name="Picture 242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982200" y="512454525"/>
          <a:ext cx="9239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9525</xdr:colOff>
      <xdr:row>737</xdr:row>
      <xdr:rowOff>19050</xdr:rowOff>
    </xdr:from>
    <xdr:to>
      <xdr:col>7</xdr:col>
      <xdr:colOff>933450</xdr:colOff>
      <xdr:row>738</xdr:row>
      <xdr:rowOff>0</xdr:rowOff>
    </xdr:to>
    <xdr:pic>
      <xdr:nvPicPr>
        <xdr:cNvPr id="610" name="Picture 2427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9982200" y="512454525"/>
          <a:ext cx="9239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9525</xdr:colOff>
      <xdr:row>737</xdr:row>
      <xdr:rowOff>19050</xdr:rowOff>
    </xdr:from>
    <xdr:to>
      <xdr:col>7</xdr:col>
      <xdr:colOff>942975</xdr:colOff>
      <xdr:row>737</xdr:row>
      <xdr:rowOff>552450</xdr:rowOff>
    </xdr:to>
    <xdr:pic>
      <xdr:nvPicPr>
        <xdr:cNvPr id="611" name="Picture 2428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982200" y="512454525"/>
          <a:ext cx="9334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9525</xdr:colOff>
      <xdr:row>737</xdr:row>
      <xdr:rowOff>19050</xdr:rowOff>
    </xdr:from>
    <xdr:to>
      <xdr:col>7</xdr:col>
      <xdr:colOff>1037545</xdr:colOff>
      <xdr:row>738</xdr:row>
      <xdr:rowOff>0</xdr:rowOff>
    </xdr:to>
    <xdr:pic>
      <xdr:nvPicPr>
        <xdr:cNvPr id="612" name="Picture 242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982200" y="512454525"/>
          <a:ext cx="102802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0</xdr:colOff>
      <xdr:row>737</xdr:row>
      <xdr:rowOff>0</xdr:rowOff>
    </xdr:from>
    <xdr:to>
      <xdr:col>8</xdr:col>
      <xdr:colOff>1031875</xdr:colOff>
      <xdr:row>738</xdr:row>
      <xdr:rowOff>0</xdr:rowOff>
    </xdr:to>
    <xdr:pic>
      <xdr:nvPicPr>
        <xdr:cNvPr id="613" name="Picture 1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049000" y="512435475"/>
          <a:ext cx="1031875" cy="552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9</xdr:col>
      <xdr:colOff>0</xdr:colOff>
      <xdr:row>737</xdr:row>
      <xdr:rowOff>0</xdr:rowOff>
    </xdr:from>
    <xdr:ext cx="1047750" cy="533400"/>
    <xdr:pic>
      <xdr:nvPicPr>
        <xdr:cNvPr id="614" name="Picture 43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6750" y="512435475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19049</xdr:colOff>
      <xdr:row>743</xdr:row>
      <xdr:rowOff>9525</xdr:rowOff>
    </xdr:from>
    <xdr:to>
      <xdr:col>5</xdr:col>
      <xdr:colOff>1031874</xdr:colOff>
      <xdr:row>743</xdr:row>
      <xdr:rowOff>542925</xdr:rowOff>
    </xdr:to>
    <xdr:pic>
      <xdr:nvPicPr>
        <xdr:cNvPr id="569" name="Picture 240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896224" y="517036050"/>
          <a:ext cx="1012825" cy="4953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19050</xdr:colOff>
      <xdr:row>743</xdr:row>
      <xdr:rowOff>0</xdr:rowOff>
    </xdr:from>
    <xdr:to>
      <xdr:col>7</xdr:col>
      <xdr:colOff>0</xdr:colOff>
      <xdr:row>744</xdr:row>
      <xdr:rowOff>19047</xdr:rowOff>
    </xdr:to>
    <xdr:pic>
      <xdr:nvPicPr>
        <xdr:cNvPr id="570" name="Picture 5651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943975" y="517026525"/>
          <a:ext cx="1028700" cy="523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743</xdr:row>
      <xdr:rowOff>3175</xdr:rowOff>
    </xdr:from>
    <xdr:to>
      <xdr:col>8</xdr:col>
      <xdr:colOff>1905</xdr:colOff>
      <xdr:row>743</xdr:row>
      <xdr:rowOff>536575</xdr:rowOff>
    </xdr:to>
    <xdr:pic>
      <xdr:nvPicPr>
        <xdr:cNvPr id="571" name="Picture 240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1049000" y="517029700"/>
          <a:ext cx="190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7618</xdr:colOff>
      <xdr:row>743</xdr:row>
      <xdr:rowOff>0</xdr:rowOff>
    </xdr:from>
    <xdr:to>
      <xdr:col>7</xdr:col>
      <xdr:colOff>1036543</xdr:colOff>
      <xdr:row>744</xdr:row>
      <xdr:rowOff>19047</xdr:rowOff>
    </xdr:to>
    <xdr:pic>
      <xdr:nvPicPr>
        <xdr:cNvPr id="572" name="Picture 5633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80293" y="517026525"/>
          <a:ext cx="1028925" cy="523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743</xdr:row>
      <xdr:rowOff>0</xdr:rowOff>
    </xdr:from>
    <xdr:ext cx="1047750" cy="533400"/>
    <xdr:pic>
      <xdr:nvPicPr>
        <xdr:cNvPr id="579" name="Picture 43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5238" y="569867143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0</xdr:colOff>
      <xdr:row>458</xdr:row>
      <xdr:rowOff>0</xdr:rowOff>
    </xdr:from>
    <xdr:to>
      <xdr:col>8</xdr:col>
      <xdr:colOff>9525</xdr:colOff>
      <xdr:row>459</xdr:row>
      <xdr:rowOff>9525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972675" y="372075075"/>
          <a:ext cx="1085850" cy="561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8</xdr:col>
      <xdr:colOff>17009</xdr:colOff>
      <xdr:row>744</xdr:row>
      <xdr:rowOff>5896</xdr:rowOff>
    </xdr:to>
    <xdr:pic>
      <xdr:nvPicPr>
        <xdr:cNvPr id="580" name="Picture 56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35357" y="374075476"/>
          <a:ext cx="106022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1045845</xdr:colOff>
      <xdr:row>743</xdr:row>
      <xdr:rowOff>15240</xdr:rowOff>
    </xdr:from>
    <xdr:to>
      <xdr:col>9</xdr:col>
      <xdr:colOff>1035866</xdr:colOff>
      <xdr:row>744</xdr:row>
      <xdr:rowOff>15872</xdr:rowOff>
    </xdr:to>
    <xdr:pic>
      <xdr:nvPicPr>
        <xdr:cNvPr id="581" name="Picture 250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24416" y="374090716"/>
          <a:ext cx="1063474" cy="560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9</xdr:col>
      <xdr:colOff>9525</xdr:colOff>
      <xdr:row>744</xdr:row>
      <xdr:rowOff>9524</xdr:rowOff>
    </xdr:to>
    <xdr:pic>
      <xdr:nvPicPr>
        <xdr:cNvPr id="582" name="Picture 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9978571" y="374075476"/>
          <a:ext cx="1082978" cy="5689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163954</xdr:colOff>
      <xdr:row>757</xdr:row>
      <xdr:rowOff>251554</xdr:rowOff>
    </xdr:from>
    <xdr:to>
      <xdr:col>0</xdr:col>
      <xdr:colOff>1989579</xdr:colOff>
      <xdr:row>758</xdr:row>
      <xdr:rowOff>120905</xdr:rowOff>
    </xdr:to>
    <xdr:pic>
      <xdr:nvPicPr>
        <xdr:cNvPr id="593" name="Obraz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54" y="580203102"/>
          <a:ext cx="1825625" cy="564827"/>
        </a:xfrm>
        <a:prstGeom prst="rect">
          <a:avLst/>
        </a:prstGeom>
      </xdr:spPr>
    </xdr:pic>
    <xdr:clientData/>
  </xdr:twoCellAnchor>
  <xdr:twoCellAnchor editAs="oneCell">
    <xdr:from>
      <xdr:col>0</xdr:col>
      <xdr:colOff>204506</xdr:colOff>
      <xdr:row>749</xdr:row>
      <xdr:rowOff>323101</xdr:rowOff>
    </xdr:from>
    <xdr:to>
      <xdr:col>0</xdr:col>
      <xdr:colOff>1935796</xdr:colOff>
      <xdr:row>751</xdr:row>
      <xdr:rowOff>94315</xdr:rowOff>
    </xdr:to>
    <xdr:pic>
      <xdr:nvPicPr>
        <xdr:cNvPr id="594" name="Obraz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06" y="88452030"/>
          <a:ext cx="1731290" cy="1041214"/>
        </a:xfrm>
        <a:prstGeom prst="rect">
          <a:avLst/>
        </a:prstGeom>
      </xdr:spPr>
    </xdr:pic>
    <xdr:clientData/>
  </xdr:twoCellAnchor>
  <xdr:twoCellAnchor editAs="oneCell">
    <xdr:from>
      <xdr:col>0</xdr:col>
      <xdr:colOff>196102</xdr:colOff>
      <xdr:row>752</xdr:row>
      <xdr:rowOff>126065</xdr:rowOff>
    </xdr:from>
    <xdr:to>
      <xdr:col>0</xdr:col>
      <xdr:colOff>2073783</xdr:colOff>
      <xdr:row>754</xdr:row>
      <xdr:rowOff>14006</xdr:rowOff>
    </xdr:to>
    <xdr:pic>
      <xdr:nvPicPr>
        <xdr:cNvPr id="615" name="Obraz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2" y="90159994"/>
          <a:ext cx="1877681" cy="1157941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748</xdr:row>
      <xdr:rowOff>9525</xdr:rowOff>
    </xdr:from>
    <xdr:to>
      <xdr:col>8</xdr:col>
      <xdr:colOff>942975</xdr:colOff>
      <xdr:row>748</xdr:row>
      <xdr:rowOff>542925</xdr:rowOff>
    </xdr:to>
    <xdr:pic>
      <xdr:nvPicPr>
        <xdr:cNvPr id="616" name="Picture 250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61549" y="8756393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1111249</xdr:colOff>
      <xdr:row>748</xdr:row>
      <xdr:rowOff>0</xdr:rowOff>
    </xdr:from>
    <xdr:to>
      <xdr:col>7</xdr:col>
      <xdr:colOff>1011236</xdr:colOff>
      <xdr:row>748</xdr:row>
      <xdr:rowOff>533400</xdr:rowOff>
    </xdr:to>
    <xdr:pic>
      <xdr:nvPicPr>
        <xdr:cNvPr id="617" name="Picture 5845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79931" y="87554405"/>
          <a:ext cx="100987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748</xdr:row>
      <xdr:rowOff>19050</xdr:rowOff>
    </xdr:from>
    <xdr:to>
      <xdr:col>9</xdr:col>
      <xdr:colOff>23812</xdr:colOff>
      <xdr:row>748</xdr:row>
      <xdr:rowOff>552450</xdr:rowOff>
    </xdr:to>
    <xdr:pic>
      <xdr:nvPicPr>
        <xdr:cNvPr id="618" name="Picture 563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71074" y="87573455"/>
          <a:ext cx="104797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748</xdr:row>
      <xdr:rowOff>0</xdr:rowOff>
    </xdr:from>
    <xdr:to>
      <xdr:col>5</xdr:col>
      <xdr:colOff>1033066</xdr:colOff>
      <xdr:row>748</xdr:row>
      <xdr:rowOff>533400</xdr:rowOff>
    </xdr:to>
    <xdr:pic>
      <xdr:nvPicPr>
        <xdr:cNvPr id="619" name="Picture 5650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2143" y="87554405"/>
          <a:ext cx="103306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432435</xdr:colOff>
      <xdr:row>761</xdr:row>
      <xdr:rowOff>0</xdr:rowOff>
    </xdr:from>
    <xdr:ext cx="184731" cy="264560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7432554" y="502148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3</xdr:col>
      <xdr:colOff>432435</xdr:colOff>
      <xdr:row>761</xdr:row>
      <xdr:rowOff>0</xdr:rowOff>
    </xdr:from>
    <xdr:ext cx="184731" cy="264560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7432554" y="502148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>
    <xdr:from>
      <xdr:col>0</xdr:col>
      <xdr:colOff>342900</xdr:colOff>
      <xdr:row>769</xdr:row>
      <xdr:rowOff>247650</xdr:rowOff>
    </xdr:from>
    <xdr:to>
      <xdr:col>0</xdr:col>
      <xdr:colOff>1895475</xdr:colOff>
      <xdr:row>771</xdr:row>
      <xdr:rowOff>238125</xdr:rowOff>
    </xdr:to>
    <xdr:pic>
      <xdr:nvPicPr>
        <xdr:cNvPr id="622" name="Picture 106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42900" y="506690388"/>
          <a:ext cx="1552575" cy="9883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19049</xdr:colOff>
      <xdr:row>763</xdr:row>
      <xdr:rowOff>0</xdr:rowOff>
    </xdr:from>
    <xdr:to>
      <xdr:col>6</xdr:col>
      <xdr:colOff>1191</xdr:colOff>
      <xdr:row>764</xdr:row>
      <xdr:rowOff>3</xdr:rowOff>
    </xdr:to>
    <xdr:pic>
      <xdr:nvPicPr>
        <xdr:cNvPr id="623" name="Picture 5642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11192" y="503418929"/>
          <a:ext cx="1025356" cy="529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763</xdr:row>
      <xdr:rowOff>0</xdr:rowOff>
    </xdr:from>
    <xdr:to>
      <xdr:col>7</xdr:col>
      <xdr:colOff>0</xdr:colOff>
      <xdr:row>764</xdr:row>
      <xdr:rowOff>3</xdr:rowOff>
    </xdr:to>
    <xdr:pic>
      <xdr:nvPicPr>
        <xdr:cNvPr id="624" name="Picture 5845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935357" y="503418929"/>
          <a:ext cx="1043214" cy="529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19049</xdr:colOff>
      <xdr:row>763</xdr:row>
      <xdr:rowOff>0</xdr:rowOff>
    </xdr:from>
    <xdr:to>
      <xdr:col>8</xdr:col>
      <xdr:colOff>0</xdr:colOff>
      <xdr:row>764</xdr:row>
      <xdr:rowOff>3</xdr:rowOff>
    </xdr:to>
    <xdr:pic>
      <xdr:nvPicPr>
        <xdr:cNvPr id="625" name="Picture 5628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7620" y="503418929"/>
          <a:ext cx="1054404" cy="529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765</xdr:row>
      <xdr:rowOff>95250</xdr:rowOff>
    </xdr:from>
    <xdr:to>
      <xdr:col>0</xdr:col>
      <xdr:colOff>1889125</xdr:colOff>
      <xdr:row>766</xdr:row>
      <xdr:rowOff>359343</xdr:rowOff>
    </xdr:to>
    <xdr:pic>
      <xdr:nvPicPr>
        <xdr:cNvPr id="626" name="Obraz 625" descr="Podstawka drewnopod 014 antracyt MAŁE.jpg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81000" y="504542274"/>
          <a:ext cx="1508125" cy="763021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781</xdr:row>
      <xdr:rowOff>180975</xdr:rowOff>
    </xdr:from>
    <xdr:to>
      <xdr:col>0</xdr:col>
      <xdr:colOff>1819275</xdr:colOff>
      <xdr:row>783</xdr:row>
      <xdr:rowOff>285750</xdr:rowOff>
    </xdr:to>
    <xdr:pic>
      <xdr:nvPicPr>
        <xdr:cNvPr id="627" name="Picture 107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57175" y="530580600"/>
          <a:ext cx="1562100" cy="981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0</xdr:colOff>
      <xdr:row>775</xdr:row>
      <xdr:rowOff>10853</xdr:rowOff>
    </xdr:from>
    <xdr:to>
      <xdr:col>7</xdr:col>
      <xdr:colOff>28691</xdr:colOff>
      <xdr:row>776</xdr:row>
      <xdr:rowOff>31751</xdr:rowOff>
    </xdr:to>
    <xdr:pic>
      <xdr:nvPicPr>
        <xdr:cNvPr id="628" name="Picture 5626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527667278"/>
          <a:ext cx="1076441" cy="5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34016</xdr:colOff>
      <xdr:row>775</xdr:row>
      <xdr:rowOff>11906</xdr:rowOff>
    </xdr:from>
    <xdr:to>
      <xdr:col>6</xdr:col>
      <xdr:colOff>31749</xdr:colOff>
      <xdr:row>775</xdr:row>
      <xdr:rowOff>545306</xdr:rowOff>
    </xdr:to>
    <xdr:pic>
      <xdr:nvPicPr>
        <xdr:cNvPr id="629" name="Picture 564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04047" y="574988531"/>
          <a:ext cx="104548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90715</xdr:colOff>
      <xdr:row>796</xdr:row>
      <xdr:rowOff>393096</xdr:rowOff>
    </xdr:from>
    <xdr:to>
      <xdr:col>0</xdr:col>
      <xdr:colOff>2005240</xdr:colOff>
      <xdr:row>799</xdr:row>
      <xdr:rowOff>411239</xdr:rowOff>
    </xdr:to>
    <xdr:pic>
      <xdr:nvPicPr>
        <xdr:cNvPr id="630" name="Picture 2360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90715" y="587465715"/>
          <a:ext cx="1914525" cy="1333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19049</xdr:colOff>
      <xdr:row>807</xdr:row>
      <xdr:rowOff>0</xdr:rowOff>
    </xdr:from>
    <xdr:to>
      <xdr:col>5</xdr:col>
      <xdr:colOff>1031874</xdr:colOff>
      <xdr:row>807</xdr:row>
      <xdr:rowOff>533400</xdr:rowOff>
    </xdr:to>
    <xdr:pic>
      <xdr:nvPicPr>
        <xdr:cNvPr id="631" name="Picture 5639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535162125"/>
          <a:ext cx="1012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807</xdr:row>
      <xdr:rowOff>0</xdr:rowOff>
    </xdr:from>
    <xdr:to>
      <xdr:col>7</xdr:col>
      <xdr:colOff>1020536</xdr:colOff>
      <xdr:row>807</xdr:row>
      <xdr:rowOff>533400</xdr:rowOff>
    </xdr:to>
    <xdr:pic>
      <xdr:nvPicPr>
        <xdr:cNvPr id="632" name="Picture 43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72675" y="535162125"/>
          <a:ext cx="102053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807</xdr:row>
      <xdr:rowOff>0</xdr:rowOff>
    </xdr:from>
    <xdr:to>
      <xdr:col>7</xdr:col>
      <xdr:colOff>965200</xdr:colOff>
      <xdr:row>807</xdr:row>
      <xdr:rowOff>533400</xdr:rowOff>
    </xdr:to>
    <xdr:pic>
      <xdr:nvPicPr>
        <xdr:cNvPr id="633" name="Picture 56240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1725" y="535162125"/>
          <a:ext cx="946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807</xdr:row>
      <xdr:rowOff>0</xdr:rowOff>
    </xdr:from>
    <xdr:to>
      <xdr:col>7</xdr:col>
      <xdr:colOff>965200</xdr:colOff>
      <xdr:row>807</xdr:row>
      <xdr:rowOff>533400</xdr:rowOff>
    </xdr:to>
    <xdr:pic>
      <xdr:nvPicPr>
        <xdr:cNvPr id="634" name="Picture 56240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1725" y="535162125"/>
          <a:ext cx="946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807</xdr:row>
      <xdr:rowOff>0</xdr:rowOff>
    </xdr:from>
    <xdr:to>
      <xdr:col>7</xdr:col>
      <xdr:colOff>965200</xdr:colOff>
      <xdr:row>807</xdr:row>
      <xdr:rowOff>533400</xdr:rowOff>
    </xdr:to>
    <xdr:pic>
      <xdr:nvPicPr>
        <xdr:cNvPr id="635" name="Picture 5624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1725" y="535162125"/>
          <a:ext cx="946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19049</xdr:colOff>
      <xdr:row>807</xdr:row>
      <xdr:rowOff>0</xdr:rowOff>
    </xdr:from>
    <xdr:to>
      <xdr:col>8</xdr:col>
      <xdr:colOff>2720</xdr:colOff>
      <xdr:row>807</xdr:row>
      <xdr:rowOff>533400</xdr:rowOff>
    </xdr:to>
    <xdr:pic>
      <xdr:nvPicPr>
        <xdr:cNvPr id="636" name="Picture 5624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1724" y="535162125"/>
          <a:ext cx="105999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817</xdr:row>
      <xdr:rowOff>219075</xdr:rowOff>
    </xdr:from>
    <xdr:to>
      <xdr:col>0</xdr:col>
      <xdr:colOff>2028825</xdr:colOff>
      <xdr:row>819</xdr:row>
      <xdr:rowOff>571500</xdr:rowOff>
    </xdr:to>
    <xdr:pic>
      <xdr:nvPicPr>
        <xdr:cNvPr id="637" name="Picture 112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14300" y="539896050"/>
          <a:ext cx="1914525" cy="1095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171450</xdr:colOff>
      <xdr:row>832</xdr:row>
      <xdr:rowOff>28575</xdr:rowOff>
    </xdr:from>
    <xdr:to>
      <xdr:col>0</xdr:col>
      <xdr:colOff>1933575</xdr:colOff>
      <xdr:row>833</xdr:row>
      <xdr:rowOff>552450</xdr:rowOff>
    </xdr:to>
    <xdr:pic>
      <xdr:nvPicPr>
        <xdr:cNvPr id="638" name="Picture 112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71450" y="546773100"/>
          <a:ext cx="1762125" cy="8477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19050</xdr:colOff>
      <xdr:row>826</xdr:row>
      <xdr:rowOff>0</xdr:rowOff>
    </xdr:from>
    <xdr:to>
      <xdr:col>5</xdr:col>
      <xdr:colOff>1016000</xdr:colOff>
      <xdr:row>826</xdr:row>
      <xdr:rowOff>533400</xdr:rowOff>
    </xdr:to>
    <xdr:pic>
      <xdr:nvPicPr>
        <xdr:cNvPr id="639" name="Picture 5647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544001325"/>
          <a:ext cx="996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838</xdr:row>
      <xdr:rowOff>276225</xdr:rowOff>
    </xdr:from>
    <xdr:to>
      <xdr:col>0</xdr:col>
      <xdr:colOff>1885950</xdr:colOff>
      <xdr:row>838</xdr:row>
      <xdr:rowOff>1076325</xdr:rowOff>
    </xdr:to>
    <xdr:pic>
      <xdr:nvPicPr>
        <xdr:cNvPr id="640" name="Picture 1130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76225" y="549649650"/>
          <a:ext cx="1609725" cy="800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0</xdr:colOff>
      <xdr:row>826</xdr:row>
      <xdr:rowOff>0</xdr:rowOff>
    </xdr:from>
    <xdr:to>
      <xdr:col>7</xdr:col>
      <xdr:colOff>21771</xdr:colOff>
      <xdr:row>826</xdr:row>
      <xdr:rowOff>533400</xdr:rowOff>
    </xdr:to>
    <xdr:pic>
      <xdr:nvPicPr>
        <xdr:cNvPr id="641" name="Picture 562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24925" y="544001325"/>
          <a:ext cx="1069521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314476</xdr:colOff>
      <xdr:row>844</xdr:row>
      <xdr:rowOff>140003</xdr:rowOff>
    </xdr:from>
    <xdr:to>
      <xdr:col>0</xdr:col>
      <xdr:colOff>1988635</xdr:colOff>
      <xdr:row>846</xdr:row>
      <xdr:rowOff>110974</xdr:rowOff>
    </xdr:to>
    <xdr:pic>
      <xdr:nvPicPr>
        <xdr:cNvPr id="642" name="Obraz 641" descr="_MG_4444.jpg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314476" y="610768098"/>
          <a:ext cx="1674159" cy="9688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841</xdr:row>
      <xdr:rowOff>0</xdr:rowOff>
    </xdr:from>
    <xdr:to>
      <xdr:col>7</xdr:col>
      <xdr:colOff>1047750</xdr:colOff>
      <xdr:row>842</xdr:row>
      <xdr:rowOff>34319</xdr:rowOff>
    </xdr:to>
    <xdr:pic>
      <xdr:nvPicPr>
        <xdr:cNvPr id="643" name="Obraz 625" descr="Bez tytułu.png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78571" y="609070833"/>
          <a:ext cx="1047750" cy="593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377976</xdr:colOff>
      <xdr:row>852</xdr:row>
      <xdr:rowOff>423332</xdr:rowOff>
    </xdr:from>
    <xdr:to>
      <xdr:col>0</xdr:col>
      <xdr:colOff>1872852</xdr:colOff>
      <xdr:row>854</xdr:row>
      <xdr:rowOff>75594</xdr:rowOff>
    </xdr:to>
    <xdr:pic>
      <xdr:nvPicPr>
        <xdr:cNvPr id="644" name="Picture 5730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77976" y="615375475"/>
          <a:ext cx="1494876" cy="65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289152</xdr:colOff>
      <xdr:row>858</xdr:row>
      <xdr:rowOff>174624</xdr:rowOff>
    </xdr:from>
    <xdr:to>
      <xdr:col>0</xdr:col>
      <xdr:colOff>1857200</xdr:colOff>
      <xdr:row>858</xdr:row>
      <xdr:rowOff>1056531</xdr:rowOff>
    </xdr:to>
    <xdr:pic>
      <xdr:nvPicPr>
        <xdr:cNvPr id="645" name="Obraz 644" descr="_MG_4326.jpg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289152" y="568826649"/>
          <a:ext cx="1568048" cy="881907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107043</xdr:colOff>
      <xdr:row>859</xdr:row>
      <xdr:rowOff>130630</xdr:rowOff>
    </xdr:from>
    <xdr:to>
      <xdr:col>0</xdr:col>
      <xdr:colOff>2115043</xdr:colOff>
      <xdr:row>859</xdr:row>
      <xdr:rowOff>1049112</xdr:rowOff>
    </xdr:to>
    <xdr:pic>
      <xdr:nvPicPr>
        <xdr:cNvPr id="646" name="Obraz 645" descr="_MG_4324.jpg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07043" y="570049480"/>
          <a:ext cx="2008000" cy="918482"/>
        </a:xfrm>
        <a:prstGeom prst="rect">
          <a:avLst/>
        </a:prstGeom>
      </xdr:spPr>
    </xdr:pic>
    <xdr:clientData/>
  </xdr:twoCellAnchor>
  <xdr:oneCellAnchor>
    <xdr:from>
      <xdr:col>3</xdr:col>
      <xdr:colOff>432435</xdr:colOff>
      <xdr:row>860</xdr:row>
      <xdr:rowOff>0</xdr:rowOff>
    </xdr:from>
    <xdr:ext cx="184731" cy="264560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7423785" y="5711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5</xdr:col>
      <xdr:colOff>50800</xdr:colOff>
      <xdr:row>862</xdr:row>
      <xdr:rowOff>34925</xdr:rowOff>
    </xdr:from>
    <xdr:to>
      <xdr:col>6</xdr:col>
      <xdr:colOff>0</xdr:colOff>
      <xdr:row>863</xdr:row>
      <xdr:rowOff>39691</xdr:rowOff>
    </xdr:to>
    <xdr:pic>
      <xdr:nvPicPr>
        <xdr:cNvPr id="648" name="Picture 5652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27975" y="572477900"/>
          <a:ext cx="996950" cy="509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45720</xdr:colOff>
      <xdr:row>862</xdr:row>
      <xdr:rowOff>15240</xdr:rowOff>
    </xdr:from>
    <xdr:to>
      <xdr:col>7</xdr:col>
      <xdr:colOff>1063217</xdr:colOff>
      <xdr:row>863</xdr:row>
      <xdr:rowOff>39057</xdr:rowOff>
    </xdr:to>
    <xdr:pic>
      <xdr:nvPicPr>
        <xdr:cNvPr id="649" name="Picture 58537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0018395" y="572458215"/>
          <a:ext cx="1017497" cy="528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9</xdr:col>
      <xdr:colOff>0</xdr:colOff>
      <xdr:row>863</xdr:row>
      <xdr:rowOff>19054</xdr:rowOff>
    </xdr:to>
    <xdr:pic>
      <xdr:nvPicPr>
        <xdr:cNvPr id="650" name="Picture 563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49000" y="572442975"/>
          <a:ext cx="1047750" cy="52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863</xdr:row>
      <xdr:rowOff>174625</xdr:rowOff>
    </xdr:from>
    <xdr:to>
      <xdr:col>0</xdr:col>
      <xdr:colOff>1600200</xdr:colOff>
      <xdr:row>863</xdr:row>
      <xdr:rowOff>1336675</xdr:rowOff>
    </xdr:to>
    <xdr:pic>
      <xdr:nvPicPr>
        <xdr:cNvPr id="651" name="Obraz 692" descr="_MG_9957.jpg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457200" y="573122425"/>
          <a:ext cx="11430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868</xdr:row>
      <xdr:rowOff>152400</xdr:rowOff>
    </xdr:from>
    <xdr:to>
      <xdr:col>0</xdr:col>
      <xdr:colOff>1866900</xdr:colOff>
      <xdr:row>871</xdr:row>
      <xdr:rowOff>228600</xdr:rowOff>
    </xdr:to>
    <xdr:pic>
      <xdr:nvPicPr>
        <xdr:cNvPr id="652" name="Picture 109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33350" y="577176900"/>
          <a:ext cx="1733550" cy="1962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19050</xdr:colOff>
      <xdr:row>866</xdr:row>
      <xdr:rowOff>0</xdr:rowOff>
    </xdr:from>
    <xdr:to>
      <xdr:col>6</xdr:col>
      <xdr:colOff>0</xdr:colOff>
      <xdr:row>867</xdr:row>
      <xdr:rowOff>2</xdr:rowOff>
    </xdr:to>
    <xdr:pic>
      <xdr:nvPicPr>
        <xdr:cNvPr id="653" name="Picture 5652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5" y="575862450"/>
          <a:ext cx="1028700" cy="533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875</xdr:row>
      <xdr:rowOff>19050</xdr:rowOff>
    </xdr:from>
    <xdr:to>
      <xdr:col>7</xdr:col>
      <xdr:colOff>0</xdr:colOff>
      <xdr:row>876</xdr:row>
      <xdr:rowOff>0</xdr:rowOff>
    </xdr:to>
    <xdr:pic>
      <xdr:nvPicPr>
        <xdr:cNvPr id="654" name="Picture 6302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63025" y="581444100"/>
          <a:ext cx="10096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19049</xdr:colOff>
      <xdr:row>875</xdr:row>
      <xdr:rowOff>0</xdr:rowOff>
    </xdr:from>
    <xdr:to>
      <xdr:col>5</xdr:col>
      <xdr:colOff>1031874</xdr:colOff>
      <xdr:row>876</xdr:row>
      <xdr:rowOff>0</xdr:rowOff>
    </xdr:to>
    <xdr:pic>
      <xdr:nvPicPr>
        <xdr:cNvPr id="655" name="Picture 5653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581425050"/>
          <a:ext cx="1012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327026</xdr:colOff>
      <xdr:row>876</xdr:row>
      <xdr:rowOff>254000</xdr:rowOff>
    </xdr:from>
    <xdr:to>
      <xdr:col>0</xdr:col>
      <xdr:colOff>1838076</xdr:colOff>
      <xdr:row>879</xdr:row>
      <xdr:rowOff>336550</xdr:rowOff>
    </xdr:to>
    <xdr:pic>
      <xdr:nvPicPr>
        <xdr:cNvPr id="656" name="Obraz 655" descr="Gazon Milano 010 terracotta.jpg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327026" y="582212450"/>
          <a:ext cx="1511050" cy="19685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883</xdr:row>
      <xdr:rowOff>174625</xdr:rowOff>
    </xdr:from>
    <xdr:to>
      <xdr:col>0</xdr:col>
      <xdr:colOff>1484757</xdr:colOff>
      <xdr:row>885</xdr:row>
      <xdr:rowOff>380999</xdr:rowOff>
    </xdr:to>
    <xdr:pic>
      <xdr:nvPicPr>
        <xdr:cNvPr id="657" name="Obraz 13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457200" y="586438375"/>
          <a:ext cx="1027557" cy="146367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19049</xdr:colOff>
      <xdr:row>882</xdr:row>
      <xdr:rowOff>0</xdr:rowOff>
    </xdr:from>
    <xdr:to>
      <xdr:col>5</xdr:col>
      <xdr:colOff>1031874</xdr:colOff>
      <xdr:row>883</xdr:row>
      <xdr:rowOff>1057</xdr:rowOff>
    </xdr:to>
    <xdr:pic>
      <xdr:nvPicPr>
        <xdr:cNvPr id="658" name="Picture 56539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585730350"/>
          <a:ext cx="1012825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15875</xdr:colOff>
      <xdr:row>882</xdr:row>
      <xdr:rowOff>0</xdr:rowOff>
    </xdr:from>
    <xdr:to>
      <xdr:col>7</xdr:col>
      <xdr:colOff>921</xdr:colOff>
      <xdr:row>883</xdr:row>
      <xdr:rowOff>1057</xdr:rowOff>
    </xdr:to>
    <xdr:pic>
      <xdr:nvPicPr>
        <xdr:cNvPr id="659" name="Picture 6302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0800" y="585730350"/>
          <a:ext cx="1032796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432435</xdr:colOff>
      <xdr:row>886</xdr:row>
      <xdr:rowOff>0</xdr:rowOff>
    </xdr:from>
    <xdr:ext cx="184731" cy="2645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7423785" y="58814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6</xdr:col>
      <xdr:colOff>19050</xdr:colOff>
      <xdr:row>888</xdr:row>
      <xdr:rowOff>0</xdr:rowOff>
    </xdr:from>
    <xdr:to>
      <xdr:col>7</xdr:col>
      <xdr:colOff>0</xdr:colOff>
      <xdr:row>889</xdr:row>
      <xdr:rowOff>19053</xdr:rowOff>
    </xdr:to>
    <xdr:pic>
      <xdr:nvPicPr>
        <xdr:cNvPr id="661" name="Picture 5636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589407000"/>
          <a:ext cx="1028700" cy="533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891</xdr:row>
      <xdr:rowOff>76200</xdr:rowOff>
    </xdr:from>
    <xdr:to>
      <xdr:col>0</xdr:col>
      <xdr:colOff>1952625</xdr:colOff>
      <xdr:row>892</xdr:row>
      <xdr:rowOff>460380</xdr:rowOff>
    </xdr:to>
    <xdr:pic>
      <xdr:nvPicPr>
        <xdr:cNvPr id="662" name="Picture 67980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495300" y="591007200"/>
          <a:ext cx="1457325" cy="889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19049</xdr:colOff>
      <xdr:row>888</xdr:row>
      <xdr:rowOff>0</xdr:rowOff>
    </xdr:from>
    <xdr:to>
      <xdr:col>6</xdr:col>
      <xdr:colOff>15875</xdr:colOff>
      <xdr:row>889</xdr:row>
      <xdr:rowOff>19053</xdr:rowOff>
    </xdr:to>
    <xdr:pic>
      <xdr:nvPicPr>
        <xdr:cNvPr id="663" name="Picture 5653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589407000"/>
          <a:ext cx="1044576" cy="533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897</xdr:row>
      <xdr:rowOff>609600</xdr:rowOff>
    </xdr:from>
    <xdr:to>
      <xdr:col>6</xdr:col>
      <xdr:colOff>1028700</xdr:colOff>
      <xdr:row>898</xdr:row>
      <xdr:rowOff>609600</xdr:rowOff>
    </xdr:to>
    <xdr:pic>
      <xdr:nvPicPr>
        <xdr:cNvPr id="664" name="Picture 6302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594693375"/>
          <a:ext cx="1009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19049</xdr:colOff>
      <xdr:row>898</xdr:row>
      <xdr:rowOff>0</xdr:rowOff>
    </xdr:from>
    <xdr:to>
      <xdr:col>5</xdr:col>
      <xdr:colOff>1031874</xdr:colOff>
      <xdr:row>898</xdr:row>
      <xdr:rowOff>609600</xdr:rowOff>
    </xdr:to>
    <xdr:pic>
      <xdr:nvPicPr>
        <xdr:cNvPr id="665" name="Picture 5653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594712425"/>
          <a:ext cx="1012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111125</xdr:colOff>
      <xdr:row>899</xdr:row>
      <xdr:rowOff>180975</xdr:rowOff>
    </xdr:from>
    <xdr:to>
      <xdr:col>0</xdr:col>
      <xdr:colOff>2016125</xdr:colOff>
      <xdr:row>902</xdr:row>
      <xdr:rowOff>168275</xdr:rowOff>
    </xdr:to>
    <xdr:pic>
      <xdr:nvPicPr>
        <xdr:cNvPr id="666" name="Obraz 665" descr="_MG_3631_Gazon Roma antrcyt 014.jpg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11125" y="595541100"/>
          <a:ext cx="1905000" cy="18732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905</xdr:row>
      <xdr:rowOff>0</xdr:rowOff>
    </xdr:from>
    <xdr:to>
      <xdr:col>7</xdr:col>
      <xdr:colOff>24946</xdr:colOff>
      <xdr:row>906</xdr:row>
      <xdr:rowOff>1058</xdr:rowOff>
    </xdr:to>
    <xdr:pic>
      <xdr:nvPicPr>
        <xdr:cNvPr id="667" name="Picture 5635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599132025"/>
          <a:ext cx="1053646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905</xdr:row>
      <xdr:rowOff>0</xdr:rowOff>
    </xdr:from>
    <xdr:to>
      <xdr:col>5</xdr:col>
      <xdr:colOff>1028700</xdr:colOff>
      <xdr:row>906</xdr:row>
      <xdr:rowOff>1058</xdr:rowOff>
    </xdr:to>
    <xdr:pic>
      <xdr:nvPicPr>
        <xdr:cNvPr id="668" name="Picture 56539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77175" y="599132025"/>
          <a:ext cx="1028700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587375</xdr:colOff>
      <xdr:row>906</xdr:row>
      <xdr:rowOff>333375</xdr:rowOff>
    </xdr:from>
    <xdr:to>
      <xdr:col>0</xdr:col>
      <xdr:colOff>1555750</xdr:colOff>
      <xdr:row>909</xdr:row>
      <xdr:rowOff>298477</xdr:rowOff>
    </xdr:to>
    <xdr:pic>
      <xdr:nvPicPr>
        <xdr:cNvPr id="669" name="Obraz 668" descr="Roma wisząca 010 terracotta.jpg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587375" y="599998800"/>
          <a:ext cx="968375" cy="1851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912</xdr:row>
      <xdr:rowOff>0</xdr:rowOff>
    </xdr:from>
    <xdr:to>
      <xdr:col>7</xdr:col>
      <xdr:colOff>24946</xdr:colOff>
      <xdr:row>913</xdr:row>
      <xdr:rowOff>1057</xdr:rowOff>
    </xdr:to>
    <xdr:pic>
      <xdr:nvPicPr>
        <xdr:cNvPr id="670" name="Picture 56350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5" y="603437325"/>
          <a:ext cx="1053646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912</xdr:row>
      <xdr:rowOff>0</xdr:rowOff>
    </xdr:from>
    <xdr:to>
      <xdr:col>5</xdr:col>
      <xdr:colOff>1028700</xdr:colOff>
      <xdr:row>913</xdr:row>
      <xdr:rowOff>1057</xdr:rowOff>
    </xdr:to>
    <xdr:pic>
      <xdr:nvPicPr>
        <xdr:cNvPr id="671" name="Picture 5653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77175" y="603437325"/>
          <a:ext cx="1028700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606425</xdr:colOff>
      <xdr:row>913</xdr:row>
      <xdr:rowOff>60325</xdr:rowOff>
    </xdr:from>
    <xdr:to>
      <xdr:col>0</xdr:col>
      <xdr:colOff>1454150</xdr:colOff>
      <xdr:row>915</xdr:row>
      <xdr:rowOff>374650</xdr:rowOff>
    </xdr:to>
    <xdr:pic>
      <xdr:nvPicPr>
        <xdr:cNvPr id="672" name="Picture 1096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606425" y="604031050"/>
          <a:ext cx="847725" cy="15716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200025</xdr:colOff>
      <xdr:row>920</xdr:row>
      <xdr:rowOff>400050</xdr:rowOff>
    </xdr:from>
    <xdr:to>
      <xdr:col>0</xdr:col>
      <xdr:colOff>1847850</xdr:colOff>
      <xdr:row>922</xdr:row>
      <xdr:rowOff>95250</xdr:rowOff>
    </xdr:to>
    <xdr:pic>
      <xdr:nvPicPr>
        <xdr:cNvPr id="673" name="Picture 110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00025" y="608714175"/>
          <a:ext cx="1647825" cy="952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19049</xdr:colOff>
      <xdr:row>918</xdr:row>
      <xdr:rowOff>0</xdr:rowOff>
    </xdr:from>
    <xdr:to>
      <xdr:col>5</xdr:col>
      <xdr:colOff>1031874</xdr:colOff>
      <xdr:row>918</xdr:row>
      <xdr:rowOff>533400</xdr:rowOff>
    </xdr:to>
    <xdr:pic>
      <xdr:nvPicPr>
        <xdr:cNvPr id="674" name="Picture 56539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607113975"/>
          <a:ext cx="1012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927</xdr:row>
      <xdr:rowOff>95250</xdr:rowOff>
    </xdr:from>
    <xdr:to>
      <xdr:col>0</xdr:col>
      <xdr:colOff>1771650</xdr:colOff>
      <xdr:row>929</xdr:row>
      <xdr:rowOff>587375</xdr:rowOff>
    </xdr:to>
    <xdr:pic>
      <xdr:nvPicPr>
        <xdr:cNvPr id="675" name="Picture 109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52425" y="612686100"/>
          <a:ext cx="1419225" cy="1749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19049</xdr:colOff>
      <xdr:row>926</xdr:row>
      <xdr:rowOff>0</xdr:rowOff>
    </xdr:from>
    <xdr:to>
      <xdr:col>5</xdr:col>
      <xdr:colOff>1031874</xdr:colOff>
      <xdr:row>927</xdr:row>
      <xdr:rowOff>19052</xdr:rowOff>
    </xdr:to>
    <xdr:pic>
      <xdr:nvPicPr>
        <xdr:cNvPr id="676" name="Picture 5653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4" y="612086025"/>
          <a:ext cx="1012825" cy="523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77" name="Picture 5624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432435</xdr:colOff>
      <xdr:row>930</xdr:row>
      <xdr:rowOff>0</xdr:rowOff>
    </xdr:from>
    <xdr:ext cx="184731" cy="2645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7423785" y="6144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6</xdr:col>
      <xdr:colOff>19050</xdr:colOff>
      <xdr:row>932</xdr:row>
      <xdr:rowOff>6350</xdr:rowOff>
    </xdr:from>
    <xdr:to>
      <xdr:col>7</xdr:col>
      <xdr:colOff>286</xdr:colOff>
      <xdr:row>932</xdr:row>
      <xdr:rowOff>520700</xdr:rowOff>
    </xdr:to>
    <xdr:pic>
      <xdr:nvPicPr>
        <xdr:cNvPr id="679" name="Picture 6106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8943975" y="615740450"/>
          <a:ext cx="1028986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932</xdr:row>
      <xdr:rowOff>0</xdr:rowOff>
    </xdr:from>
    <xdr:to>
      <xdr:col>8</xdr:col>
      <xdr:colOff>953</xdr:colOff>
      <xdr:row>932</xdr:row>
      <xdr:rowOff>533400</xdr:rowOff>
    </xdr:to>
    <xdr:pic>
      <xdr:nvPicPr>
        <xdr:cNvPr id="680" name="Picture 6100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9991725" y="615734100"/>
          <a:ext cx="105822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3175</xdr:colOff>
      <xdr:row>932</xdr:row>
      <xdr:rowOff>19050</xdr:rowOff>
    </xdr:from>
    <xdr:to>
      <xdr:col>8</xdr:col>
      <xdr:colOff>1016000</xdr:colOff>
      <xdr:row>933</xdr:row>
      <xdr:rowOff>2754</xdr:rowOff>
    </xdr:to>
    <xdr:pic>
      <xdr:nvPicPr>
        <xdr:cNvPr id="681" name="Picture 58156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1052175" y="615753150"/>
          <a:ext cx="1012825" cy="536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1031875</xdr:colOff>
      <xdr:row>932</xdr:row>
      <xdr:rowOff>0</xdr:rowOff>
    </xdr:from>
    <xdr:to>
      <xdr:col>10</xdr:col>
      <xdr:colOff>22860</xdr:colOff>
      <xdr:row>932</xdr:row>
      <xdr:rowOff>533400</xdr:rowOff>
    </xdr:to>
    <xdr:pic>
      <xdr:nvPicPr>
        <xdr:cNvPr id="682" name="Picture 61590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2080875" y="615734100"/>
          <a:ext cx="10864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523876</xdr:colOff>
      <xdr:row>933</xdr:row>
      <xdr:rowOff>320675</xdr:rowOff>
    </xdr:from>
    <xdr:to>
      <xdr:col>0</xdr:col>
      <xdr:colOff>1730375</xdr:colOff>
      <xdr:row>936</xdr:row>
      <xdr:rowOff>414345</xdr:rowOff>
    </xdr:to>
    <xdr:pic>
      <xdr:nvPicPr>
        <xdr:cNvPr id="683" name="Obraz 682" descr="FlakonDama 026 czarny metaliczny.jpg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523876" y="616607225"/>
          <a:ext cx="1206499" cy="1979620"/>
        </a:xfrm>
        <a:prstGeom prst="rect">
          <a:avLst/>
        </a:prstGeom>
      </xdr:spPr>
    </xdr:pic>
    <xdr:clientData/>
  </xdr:twoCellAnchor>
  <xdr:twoCellAnchor editAs="oneCell">
    <xdr:from>
      <xdr:col>0</xdr:col>
      <xdr:colOff>546100</xdr:colOff>
      <xdr:row>937</xdr:row>
      <xdr:rowOff>131882</xdr:rowOff>
    </xdr:from>
    <xdr:to>
      <xdr:col>0</xdr:col>
      <xdr:colOff>1571625</xdr:colOff>
      <xdr:row>938</xdr:row>
      <xdr:rowOff>736599</xdr:rowOff>
    </xdr:to>
    <xdr:pic>
      <xdr:nvPicPr>
        <xdr:cNvPr id="684" name="Obraz 683" descr="Dama wbijany Flakon.jpg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546100" y="618933032"/>
          <a:ext cx="1025525" cy="1871542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85" name="Picture 5624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86" name="Picture 56240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87" name="Picture 5624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88" name="Picture 5624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89" name="Picture 5624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930</xdr:row>
      <xdr:rowOff>0</xdr:rowOff>
    </xdr:from>
    <xdr:to>
      <xdr:col>5</xdr:col>
      <xdr:colOff>34290</xdr:colOff>
      <xdr:row>930</xdr:row>
      <xdr:rowOff>45719</xdr:rowOff>
    </xdr:to>
    <xdr:pic>
      <xdr:nvPicPr>
        <xdr:cNvPr id="690" name="Picture 5624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6144768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377976</xdr:colOff>
      <xdr:row>942</xdr:row>
      <xdr:rowOff>205416</xdr:rowOff>
    </xdr:from>
    <xdr:to>
      <xdr:col>0</xdr:col>
      <xdr:colOff>2109168</xdr:colOff>
      <xdr:row>942</xdr:row>
      <xdr:rowOff>1744109</xdr:rowOff>
    </xdr:to>
    <xdr:pic>
      <xdr:nvPicPr>
        <xdr:cNvPr id="691" name="Obraz 690" descr="12_KULA_Mika_transparentna.jpg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377976" y="672700654"/>
          <a:ext cx="1731192" cy="1538693"/>
        </a:xfrm>
        <a:prstGeom prst="rect">
          <a:avLst/>
        </a:prstGeom>
      </xdr:spPr>
    </xdr:pic>
    <xdr:clientData/>
  </xdr:twoCellAnchor>
  <xdr:twoCellAnchor editAs="oneCell">
    <xdr:from>
      <xdr:col>0</xdr:col>
      <xdr:colOff>371929</xdr:colOff>
      <xdr:row>946</xdr:row>
      <xdr:rowOff>322035</xdr:rowOff>
    </xdr:from>
    <xdr:to>
      <xdr:col>0</xdr:col>
      <xdr:colOff>1764865</xdr:colOff>
      <xdr:row>946</xdr:row>
      <xdr:rowOff>1504659</xdr:rowOff>
    </xdr:to>
    <xdr:pic>
      <xdr:nvPicPr>
        <xdr:cNvPr id="692" name="Obraz 691" descr="01_KONEWKA_051.jpg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371929" y="668850035"/>
          <a:ext cx="1392936" cy="1182624"/>
        </a:xfrm>
        <a:prstGeom prst="rect">
          <a:avLst/>
        </a:prstGeom>
      </xdr:spPr>
    </xdr:pic>
    <xdr:clientData/>
  </xdr:twoCellAnchor>
  <xdr:twoCellAnchor editAs="oneCell">
    <xdr:from>
      <xdr:col>6</xdr:col>
      <xdr:colOff>19049</xdr:colOff>
      <xdr:row>945</xdr:row>
      <xdr:rowOff>30238</xdr:rowOff>
    </xdr:from>
    <xdr:to>
      <xdr:col>6</xdr:col>
      <xdr:colOff>1020535</xdr:colOff>
      <xdr:row>945</xdr:row>
      <xdr:rowOff>563638</xdr:rowOff>
    </xdr:to>
    <xdr:pic>
      <xdr:nvPicPr>
        <xdr:cNvPr id="694" name="Picture 5628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4406" y="675836548"/>
          <a:ext cx="100148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1028095</xdr:colOff>
      <xdr:row>945</xdr:row>
      <xdr:rowOff>30238</xdr:rowOff>
    </xdr:from>
    <xdr:to>
      <xdr:col>7</xdr:col>
      <xdr:colOff>1058334</xdr:colOff>
      <xdr:row>945</xdr:row>
      <xdr:rowOff>563638</xdr:rowOff>
    </xdr:to>
    <xdr:pic>
      <xdr:nvPicPr>
        <xdr:cNvPr id="695" name="Picture 43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63452" y="675836548"/>
          <a:ext cx="107345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</xdr:colOff>
      <xdr:row>949</xdr:row>
      <xdr:rowOff>0</xdr:rowOff>
    </xdr:from>
    <xdr:to>
      <xdr:col>7</xdr:col>
      <xdr:colOff>0</xdr:colOff>
      <xdr:row>949</xdr:row>
      <xdr:rowOff>552450</xdr:rowOff>
    </xdr:to>
    <xdr:pic>
      <xdr:nvPicPr>
        <xdr:cNvPr id="696" name="Picture 56230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622592100"/>
          <a:ext cx="101727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666752</xdr:colOff>
      <xdr:row>950</xdr:row>
      <xdr:rowOff>67658</xdr:rowOff>
    </xdr:from>
    <xdr:to>
      <xdr:col>0</xdr:col>
      <xdr:colOff>1556138</xdr:colOff>
      <xdr:row>950</xdr:row>
      <xdr:rowOff>1492250</xdr:rowOff>
    </xdr:to>
    <xdr:pic>
      <xdr:nvPicPr>
        <xdr:cNvPr id="697" name="Obraz 696" descr="_AFP4536_1.jpg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666752" y="623231258"/>
          <a:ext cx="889386" cy="1424592"/>
        </a:xfrm>
        <a:prstGeom prst="rect">
          <a:avLst/>
        </a:prstGeom>
      </xdr:spPr>
    </xdr:pic>
    <xdr:clientData/>
  </xdr:twoCellAnchor>
  <xdr:twoCellAnchor editAs="oneCell">
    <xdr:from>
      <xdr:col>0</xdr:col>
      <xdr:colOff>365125</xdr:colOff>
      <xdr:row>951</xdr:row>
      <xdr:rowOff>142874</xdr:rowOff>
    </xdr:from>
    <xdr:to>
      <xdr:col>0</xdr:col>
      <xdr:colOff>1873250</xdr:colOff>
      <xdr:row>951</xdr:row>
      <xdr:rowOff>1498304</xdr:rowOff>
    </xdr:to>
    <xdr:pic>
      <xdr:nvPicPr>
        <xdr:cNvPr id="698" name="Obraz 697" descr="_AFP4658_1.jpg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t="58266"/>
        <a:stretch>
          <a:fillRect/>
        </a:stretch>
      </xdr:blipFill>
      <xdr:spPr>
        <a:xfrm>
          <a:off x="365125" y="624830474"/>
          <a:ext cx="1508125" cy="1355430"/>
        </a:xfrm>
        <a:prstGeom prst="rect">
          <a:avLst/>
        </a:prstGeom>
      </xdr:spPr>
    </xdr:pic>
    <xdr:clientData/>
  </xdr:twoCellAnchor>
  <xdr:twoCellAnchor>
    <xdr:from>
      <xdr:col>0</xdr:col>
      <xdr:colOff>695326</xdr:colOff>
      <xdr:row>955</xdr:row>
      <xdr:rowOff>190500</xdr:rowOff>
    </xdr:from>
    <xdr:to>
      <xdr:col>0</xdr:col>
      <xdr:colOff>1175464</xdr:colOff>
      <xdr:row>955</xdr:row>
      <xdr:rowOff>1428750</xdr:rowOff>
    </xdr:to>
    <xdr:pic>
      <xdr:nvPicPr>
        <xdr:cNvPr id="699" name="Picture 253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695326" y="628230900"/>
          <a:ext cx="480138" cy="1238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781051</xdr:colOff>
      <xdr:row>956</xdr:row>
      <xdr:rowOff>142875</xdr:rowOff>
    </xdr:from>
    <xdr:to>
      <xdr:col>0</xdr:col>
      <xdr:colOff>999068</xdr:colOff>
      <xdr:row>956</xdr:row>
      <xdr:rowOff>1450975</xdr:rowOff>
    </xdr:to>
    <xdr:pic>
      <xdr:nvPicPr>
        <xdr:cNvPr id="700" name="Picture 403" descr="_MG_252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81051" y="629707275"/>
          <a:ext cx="218017" cy="130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954</xdr:row>
      <xdr:rowOff>0</xdr:rowOff>
    </xdr:from>
    <xdr:to>
      <xdr:col>7</xdr:col>
      <xdr:colOff>286</xdr:colOff>
      <xdr:row>954</xdr:row>
      <xdr:rowOff>533400</xdr:rowOff>
    </xdr:to>
    <xdr:pic>
      <xdr:nvPicPr>
        <xdr:cNvPr id="701" name="Picture 6031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924925" y="627468900"/>
          <a:ext cx="1048036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63500</xdr:colOff>
      <xdr:row>954</xdr:row>
      <xdr:rowOff>0</xdr:rowOff>
    </xdr:from>
    <xdr:to>
      <xdr:col>8</xdr:col>
      <xdr:colOff>7938</xdr:colOff>
      <xdr:row>954</xdr:row>
      <xdr:rowOff>533400</xdr:rowOff>
    </xdr:to>
    <xdr:pic>
      <xdr:nvPicPr>
        <xdr:cNvPr id="702" name="Picture 6033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0036175" y="627468900"/>
          <a:ext cx="102076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</xdr:colOff>
      <xdr:row>954</xdr:row>
      <xdr:rowOff>15875</xdr:rowOff>
    </xdr:from>
    <xdr:to>
      <xdr:col>10</xdr:col>
      <xdr:colOff>22679</xdr:colOff>
      <xdr:row>954</xdr:row>
      <xdr:rowOff>549275</xdr:rowOff>
    </xdr:to>
    <xdr:pic>
      <xdr:nvPicPr>
        <xdr:cNvPr id="703" name="Picture 6037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2096751" y="627484775"/>
          <a:ext cx="107042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15874</xdr:colOff>
      <xdr:row>954</xdr:row>
      <xdr:rowOff>15875</xdr:rowOff>
    </xdr:from>
    <xdr:to>
      <xdr:col>8</xdr:col>
      <xdr:colOff>1015999</xdr:colOff>
      <xdr:row>954</xdr:row>
      <xdr:rowOff>549275</xdr:rowOff>
    </xdr:to>
    <xdr:pic>
      <xdr:nvPicPr>
        <xdr:cNvPr id="704" name="Picture 60349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1064874" y="627484775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177800</xdr:colOff>
      <xdr:row>960</xdr:row>
      <xdr:rowOff>234950</xdr:rowOff>
    </xdr:from>
    <xdr:to>
      <xdr:col>0</xdr:col>
      <xdr:colOff>2019300</xdr:colOff>
      <xdr:row>962</xdr:row>
      <xdr:rowOff>358775</xdr:rowOff>
    </xdr:to>
    <xdr:pic>
      <xdr:nvPicPr>
        <xdr:cNvPr id="705" name="Picture 113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77800" y="658745825"/>
          <a:ext cx="1841500" cy="1381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425450</xdr:colOff>
      <xdr:row>963</xdr:row>
      <xdr:rowOff>73025</xdr:rowOff>
    </xdr:from>
    <xdr:to>
      <xdr:col>0</xdr:col>
      <xdr:colOff>1778000</xdr:colOff>
      <xdr:row>965</xdr:row>
      <xdr:rowOff>314325</xdr:rowOff>
    </xdr:to>
    <xdr:pic>
      <xdr:nvPicPr>
        <xdr:cNvPr id="706" name="Picture 113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425450" y="660469850"/>
          <a:ext cx="1352550" cy="149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174625</xdr:colOff>
      <xdr:row>966</xdr:row>
      <xdr:rowOff>247649</xdr:rowOff>
    </xdr:from>
    <xdr:to>
      <xdr:col>0</xdr:col>
      <xdr:colOff>1914525</xdr:colOff>
      <xdr:row>966</xdr:row>
      <xdr:rowOff>991823</xdr:rowOff>
    </xdr:to>
    <xdr:pic>
      <xdr:nvPicPr>
        <xdr:cNvPr id="707" name="Picture 113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74625" y="662530424"/>
          <a:ext cx="1739900" cy="74417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3</xdr:col>
      <xdr:colOff>876300</xdr:colOff>
      <xdr:row>959</xdr:row>
      <xdr:rowOff>-1</xdr:rowOff>
    </xdr:from>
    <xdr:to>
      <xdr:col>5</xdr:col>
      <xdr:colOff>1016000</xdr:colOff>
      <xdr:row>960</xdr:row>
      <xdr:rowOff>0</xdr:rowOff>
    </xdr:to>
    <xdr:pic>
      <xdr:nvPicPr>
        <xdr:cNvPr id="708" name="Picture 60939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867650" y="657977474"/>
          <a:ext cx="1025525" cy="529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105834</xdr:colOff>
      <xdr:row>970</xdr:row>
      <xdr:rowOff>151191</xdr:rowOff>
    </xdr:from>
    <xdr:to>
      <xdr:col>0</xdr:col>
      <xdr:colOff>2102150</xdr:colOff>
      <xdr:row>970</xdr:row>
      <xdr:rowOff>1548191</xdr:rowOff>
    </xdr:to>
    <xdr:pic>
      <xdr:nvPicPr>
        <xdr:cNvPr id="709" name="Obraz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697260239"/>
          <a:ext cx="1996316" cy="1397000"/>
        </a:xfrm>
        <a:prstGeom prst="rect">
          <a:avLst/>
        </a:prstGeom>
      </xdr:spPr>
    </xdr:pic>
    <xdr:clientData/>
  </xdr:twoCellAnchor>
  <xdr:twoCellAnchor>
    <xdr:from>
      <xdr:col>4</xdr:col>
      <xdr:colOff>9524</xdr:colOff>
      <xdr:row>969</xdr:row>
      <xdr:rowOff>19050</xdr:rowOff>
    </xdr:from>
    <xdr:to>
      <xdr:col>6</xdr:col>
      <xdr:colOff>31749</xdr:colOff>
      <xdr:row>969</xdr:row>
      <xdr:rowOff>552450</xdr:rowOff>
    </xdr:to>
    <xdr:pic>
      <xdr:nvPicPr>
        <xdr:cNvPr id="710" name="Picture 11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77175" y="639127500"/>
          <a:ext cx="1079499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19049</xdr:colOff>
      <xdr:row>969</xdr:row>
      <xdr:rowOff>19050</xdr:rowOff>
    </xdr:from>
    <xdr:to>
      <xdr:col>6</xdr:col>
      <xdr:colOff>1044574</xdr:colOff>
      <xdr:row>970</xdr:row>
      <xdr:rowOff>0</xdr:rowOff>
    </xdr:to>
    <xdr:pic>
      <xdr:nvPicPr>
        <xdr:cNvPr id="711" name="Picture 14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8943974" y="639127500"/>
          <a:ext cx="102552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</xdr:colOff>
      <xdr:row>969</xdr:row>
      <xdr:rowOff>19050</xdr:rowOff>
    </xdr:from>
    <xdr:to>
      <xdr:col>5</xdr:col>
      <xdr:colOff>1016001</xdr:colOff>
      <xdr:row>970</xdr:row>
      <xdr:rowOff>2802</xdr:rowOff>
    </xdr:to>
    <xdr:pic>
      <xdr:nvPicPr>
        <xdr:cNvPr id="712" name="Picture 11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77175" y="639127500"/>
          <a:ext cx="1016001" cy="61240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0</xdr:colOff>
      <xdr:row>969</xdr:row>
      <xdr:rowOff>0</xdr:rowOff>
    </xdr:from>
    <xdr:to>
      <xdr:col>9</xdr:col>
      <xdr:colOff>1031875</xdr:colOff>
      <xdr:row>970</xdr:row>
      <xdr:rowOff>0</xdr:rowOff>
    </xdr:to>
    <xdr:pic>
      <xdr:nvPicPr>
        <xdr:cNvPr id="713" name="Picture 1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096750" y="639108450"/>
          <a:ext cx="1031875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3</xdr:col>
      <xdr:colOff>432435</xdr:colOff>
      <xdr:row>971</xdr:row>
      <xdr:rowOff>0</xdr:rowOff>
    </xdr:from>
    <xdr:ext cx="184731" cy="264560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7423785" y="63108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9</xdr:col>
      <xdr:colOff>0</xdr:colOff>
      <xdr:row>973</xdr:row>
      <xdr:rowOff>0</xdr:rowOff>
    </xdr:from>
    <xdr:to>
      <xdr:col>9</xdr:col>
      <xdr:colOff>1031876</xdr:colOff>
      <xdr:row>974</xdr:row>
      <xdr:rowOff>58735</xdr:rowOff>
    </xdr:to>
    <xdr:pic>
      <xdr:nvPicPr>
        <xdr:cNvPr id="715" name="Picture 6091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2096750" y="632345700"/>
          <a:ext cx="1031876" cy="592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883859</xdr:colOff>
      <xdr:row>972</xdr:row>
      <xdr:rowOff>601739</xdr:rowOff>
    </xdr:from>
    <xdr:to>
      <xdr:col>5</xdr:col>
      <xdr:colOff>1015999</xdr:colOff>
      <xdr:row>973</xdr:row>
      <xdr:rowOff>507901</xdr:rowOff>
    </xdr:to>
    <xdr:pic>
      <xdr:nvPicPr>
        <xdr:cNvPr id="716" name="Picture 5649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83978" y="700250787"/>
          <a:ext cx="1024164" cy="541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973</xdr:row>
      <xdr:rowOff>0</xdr:rowOff>
    </xdr:from>
    <xdr:to>
      <xdr:col>8</xdr:col>
      <xdr:colOff>1134</xdr:colOff>
      <xdr:row>974</xdr:row>
      <xdr:rowOff>1412</xdr:rowOff>
    </xdr:to>
    <xdr:pic>
      <xdr:nvPicPr>
        <xdr:cNvPr id="717" name="Picture 58454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72675" y="632345700"/>
          <a:ext cx="1077459" cy="534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973</xdr:row>
      <xdr:rowOff>0</xdr:rowOff>
    </xdr:from>
    <xdr:to>
      <xdr:col>8</xdr:col>
      <xdr:colOff>1134</xdr:colOff>
      <xdr:row>974</xdr:row>
      <xdr:rowOff>1412</xdr:rowOff>
    </xdr:to>
    <xdr:pic>
      <xdr:nvPicPr>
        <xdr:cNvPr id="718" name="Picture 58454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72675" y="632345700"/>
          <a:ext cx="1077459" cy="534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973</xdr:row>
      <xdr:rowOff>0</xdr:rowOff>
    </xdr:from>
    <xdr:to>
      <xdr:col>8</xdr:col>
      <xdr:colOff>1039091</xdr:colOff>
      <xdr:row>974</xdr:row>
      <xdr:rowOff>1412</xdr:rowOff>
    </xdr:to>
    <xdr:pic>
      <xdr:nvPicPr>
        <xdr:cNvPr id="719" name="Picture 5632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68050" y="632345700"/>
          <a:ext cx="1020041" cy="534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17098</xdr:colOff>
      <xdr:row>973</xdr:row>
      <xdr:rowOff>6985</xdr:rowOff>
    </xdr:from>
    <xdr:to>
      <xdr:col>11</xdr:col>
      <xdr:colOff>1041399</xdr:colOff>
      <xdr:row>974</xdr:row>
      <xdr:rowOff>1412</xdr:rowOff>
    </xdr:to>
    <xdr:pic>
      <xdr:nvPicPr>
        <xdr:cNvPr id="720" name="Picture 250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209348" y="632352685"/>
          <a:ext cx="1024301" cy="527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47625</xdr:colOff>
      <xdr:row>972</xdr:row>
      <xdr:rowOff>615950</xdr:rowOff>
    </xdr:from>
    <xdr:ext cx="1016739" cy="590550"/>
    <xdr:pic>
      <xdr:nvPicPr>
        <xdr:cNvPr id="721" name="Picture 5664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87625" y="632333000"/>
          <a:ext cx="101673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163079</xdr:colOff>
      <xdr:row>974</xdr:row>
      <xdr:rowOff>144319</xdr:rowOff>
    </xdr:from>
    <xdr:to>
      <xdr:col>0</xdr:col>
      <xdr:colOff>1199258</xdr:colOff>
      <xdr:row>974</xdr:row>
      <xdr:rowOff>1252682</xdr:rowOff>
    </xdr:to>
    <xdr:pic>
      <xdr:nvPicPr>
        <xdr:cNvPr id="722" name="Obraz 721" descr="Wieszak-v1-PP uchwyt uniwersalny.png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63079" y="633023419"/>
          <a:ext cx="1036179" cy="11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974</xdr:row>
      <xdr:rowOff>158750</xdr:rowOff>
    </xdr:from>
    <xdr:to>
      <xdr:col>0</xdr:col>
      <xdr:colOff>2131554</xdr:colOff>
      <xdr:row>974</xdr:row>
      <xdr:rowOff>1267113</xdr:rowOff>
    </xdr:to>
    <xdr:pic>
      <xdr:nvPicPr>
        <xdr:cNvPr id="723" name="Obraz 722" descr="Wieszak-v1-PP uchwyt uniwersalny.png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095375" y="633037850"/>
          <a:ext cx="1036179" cy="110836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977</xdr:row>
      <xdr:rowOff>15874</xdr:rowOff>
    </xdr:from>
    <xdr:to>
      <xdr:col>6</xdr:col>
      <xdr:colOff>1267</xdr:colOff>
      <xdr:row>977</xdr:row>
      <xdr:rowOff>603249</xdr:rowOff>
    </xdr:to>
    <xdr:pic>
      <xdr:nvPicPr>
        <xdr:cNvPr id="724" name="Picture 5658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77175" y="635657224"/>
          <a:ext cx="1049017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31750</xdr:colOff>
      <xdr:row>977</xdr:row>
      <xdr:rowOff>15875</xdr:rowOff>
    </xdr:from>
    <xdr:to>
      <xdr:col>7</xdr:col>
      <xdr:colOff>1063625</xdr:colOff>
      <xdr:row>978</xdr:row>
      <xdr:rowOff>47625</xdr:rowOff>
    </xdr:to>
    <xdr:pic>
      <xdr:nvPicPr>
        <xdr:cNvPr id="725" name="Picture 5623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04425" y="635657225"/>
          <a:ext cx="1031875" cy="66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492125</xdr:colOff>
      <xdr:row>978</xdr:row>
      <xdr:rowOff>95250</xdr:rowOff>
    </xdr:from>
    <xdr:to>
      <xdr:col>0</xdr:col>
      <xdr:colOff>1587500</xdr:colOff>
      <xdr:row>978</xdr:row>
      <xdr:rowOff>1438416</xdr:rowOff>
    </xdr:to>
    <xdr:pic>
      <xdr:nvPicPr>
        <xdr:cNvPr id="726" name="Obraz 725" descr="Wieszak_014 małe.jpg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492125" y="636365250"/>
          <a:ext cx="1095375" cy="1343166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981</xdr:row>
      <xdr:rowOff>1562100</xdr:rowOff>
    </xdr:from>
    <xdr:to>
      <xdr:col>0</xdr:col>
      <xdr:colOff>1800225</xdr:colOff>
      <xdr:row>981</xdr:row>
      <xdr:rowOff>2590800</xdr:rowOff>
    </xdr:to>
    <xdr:pic>
      <xdr:nvPicPr>
        <xdr:cNvPr id="727" name="Picture 114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628650" y="665464125"/>
          <a:ext cx="11715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0</xdr:colOff>
      <xdr:row>981</xdr:row>
      <xdr:rowOff>15874</xdr:rowOff>
    </xdr:from>
    <xdr:to>
      <xdr:col>6</xdr:col>
      <xdr:colOff>0</xdr:colOff>
      <xdr:row>982</xdr:row>
      <xdr:rowOff>38097</xdr:rowOff>
    </xdr:to>
    <xdr:pic>
      <xdr:nvPicPr>
        <xdr:cNvPr id="728" name="Picture 5658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77175" y="664946599"/>
          <a:ext cx="1047750" cy="555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1045027</xdr:colOff>
      <xdr:row>981</xdr:row>
      <xdr:rowOff>0</xdr:rowOff>
    </xdr:from>
    <xdr:to>
      <xdr:col>7</xdr:col>
      <xdr:colOff>0</xdr:colOff>
      <xdr:row>982</xdr:row>
      <xdr:rowOff>1057</xdr:rowOff>
    </xdr:to>
    <xdr:pic>
      <xdr:nvPicPr>
        <xdr:cNvPr id="729" name="Picture 5854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922202" y="664930725"/>
          <a:ext cx="1050473" cy="530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31750</xdr:colOff>
      <xdr:row>980</xdr:row>
      <xdr:rowOff>1063624</xdr:rowOff>
    </xdr:from>
    <xdr:to>
      <xdr:col>7</xdr:col>
      <xdr:colOff>1038225</xdr:colOff>
      <xdr:row>982</xdr:row>
      <xdr:rowOff>28574</xdr:rowOff>
    </xdr:to>
    <xdr:pic>
      <xdr:nvPicPr>
        <xdr:cNvPr id="730" name="Picture 5636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04425" y="664927549"/>
          <a:ext cx="100647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269875</xdr:colOff>
      <xdr:row>982</xdr:row>
      <xdr:rowOff>47625</xdr:rowOff>
    </xdr:from>
    <xdr:to>
      <xdr:col>0</xdr:col>
      <xdr:colOff>1877492</xdr:colOff>
      <xdr:row>982</xdr:row>
      <xdr:rowOff>1460500</xdr:rowOff>
    </xdr:to>
    <xdr:pic>
      <xdr:nvPicPr>
        <xdr:cNvPr id="731" name="Obraz 730" descr="_MG_0161 małe.jpg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269875" y="665511750"/>
          <a:ext cx="1607617" cy="1412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986</xdr:row>
      <xdr:rowOff>127001</xdr:rowOff>
    </xdr:from>
    <xdr:to>
      <xdr:col>0</xdr:col>
      <xdr:colOff>2174875</xdr:colOff>
      <xdr:row>986</xdr:row>
      <xdr:rowOff>1829991</xdr:rowOff>
    </xdr:to>
    <xdr:pic>
      <xdr:nvPicPr>
        <xdr:cNvPr id="732" name="Obraz 731" descr="_MG_0155 małe.jpg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669010601"/>
          <a:ext cx="2174875" cy="17029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985</xdr:row>
      <xdr:rowOff>0</xdr:rowOff>
    </xdr:from>
    <xdr:to>
      <xdr:col>6</xdr:col>
      <xdr:colOff>0</xdr:colOff>
      <xdr:row>986</xdr:row>
      <xdr:rowOff>38102</xdr:rowOff>
    </xdr:to>
    <xdr:pic>
      <xdr:nvPicPr>
        <xdr:cNvPr id="733" name="Obraz 625" descr="Bez tytułu.png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77175" y="668378775"/>
          <a:ext cx="1047750" cy="542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574675</xdr:colOff>
      <xdr:row>990</xdr:row>
      <xdr:rowOff>95250</xdr:rowOff>
    </xdr:from>
    <xdr:to>
      <xdr:col>0</xdr:col>
      <xdr:colOff>1379916</xdr:colOff>
      <xdr:row>990</xdr:row>
      <xdr:rowOff>1231900</xdr:rowOff>
    </xdr:to>
    <xdr:pic>
      <xdr:nvPicPr>
        <xdr:cNvPr id="734" name="Picture 137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574675" y="643499475"/>
          <a:ext cx="805241" cy="1136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542925</xdr:colOff>
      <xdr:row>991</xdr:row>
      <xdr:rowOff>263524</xdr:rowOff>
    </xdr:from>
    <xdr:to>
      <xdr:col>0</xdr:col>
      <xdr:colOff>1647825</xdr:colOff>
      <xdr:row>991</xdr:row>
      <xdr:rowOff>1460499</xdr:rowOff>
    </xdr:to>
    <xdr:pic>
      <xdr:nvPicPr>
        <xdr:cNvPr id="735" name="Picture 137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542925" y="645125074"/>
          <a:ext cx="1104900" cy="11969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368300</xdr:colOff>
      <xdr:row>995</xdr:row>
      <xdr:rowOff>320674</xdr:rowOff>
    </xdr:from>
    <xdr:to>
      <xdr:col>0</xdr:col>
      <xdr:colOff>1606550</xdr:colOff>
      <xdr:row>995</xdr:row>
      <xdr:rowOff>1365249</xdr:rowOff>
    </xdr:to>
    <xdr:pic>
      <xdr:nvPicPr>
        <xdr:cNvPr id="736" name="Picture 1134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368300" y="655516849"/>
          <a:ext cx="1238250" cy="1044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0</xdr:colOff>
      <xdr:row>993</xdr:row>
      <xdr:rowOff>492125</xdr:rowOff>
    </xdr:from>
    <xdr:to>
      <xdr:col>5</xdr:col>
      <xdr:colOff>1031875</xdr:colOff>
      <xdr:row>995</xdr:row>
      <xdr:rowOff>1152</xdr:rowOff>
    </xdr:to>
    <xdr:pic>
      <xdr:nvPicPr>
        <xdr:cNvPr id="737" name="Picture 6090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877175" y="654669125"/>
          <a:ext cx="1031875" cy="528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489857</xdr:colOff>
      <xdr:row>1001</xdr:row>
      <xdr:rowOff>128702</xdr:rowOff>
    </xdr:from>
    <xdr:to>
      <xdr:col>0</xdr:col>
      <xdr:colOff>1550079</xdr:colOff>
      <xdr:row>1001</xdr:row>
      <xdr:rowOff>1719035</xdr:rowOff>
    </xdr:to>
    <xdr:pic>
      <xdr:nvPicPr>
        <xdr:cNvPr id="738" name="Obraz 737" descr="_AFP9127.jpg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489857" y="651981602"/>
          <a:ext cx="1060222" cy="1590333"/>
        </a:xfrm>
        <a:prstGeom prst="rect">
          <a:avLst/>
        </a:prstGeom>
      </xdr:spPr>
    </xdr:pic>
    <xdr:clientData/>
  </xdr:twoCellAnchor>
  <xdr:twoCellAnchor editAs="oneCell">
    <xdr:from>
      <xdr:col>0</xdr:col>
      <xdr:colOff>545421</xdr:colOff>
      <xdr:row>1000</xdr:row>
      <xdr:rowOff>173490</xdr:rowOff>
    </xdr:from>
    <xdr:to>
      <xdr:col>0</xdr:col>
      <xdr:colOff>1543279</xdr:colOff>
      <xdr:row>1000</xdr:row>
      <xdr:rowOff>1670277</xdr:rowOff>
    </xdr:to>
    <xdr:pic>
      <xdr:nvPicPr>
        <xdr:cNvPr id="739" name="Obraz 738" descr="_AFP9124.jpg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545421" y="650245215"/>
          <a:ext cx="997858" cy="1496787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428624</xdr:colOff>
      <xdr:row>999</xdr:row>
      <xdr:rowOff>190499</xdr:rowOff>
    </xdr:from>
    <xdr:to>
      <xdr:col>0</xdr:col>
      <xdr:colOff>1714499</xdr:colOff>
      <xdr:row>999</xdr:row>
      <xdr:rowOff>1654968</xdr:rowOff>
    </xdr:to>
    <xdr:pic>
      <xdr:nvPicPr>
        <xdr:cNvPr id="740" name="Obraz 739" descr="_MG_4228_2.jpg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428624" y="648423899"/>
          <a:ext cx="1285875" cy="1464469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1005</xdr:row>
      <xdr:rowOff>247648</xdr:rowOff>
    </xdr:from>
    <xdr:to>
      <xdr:col>0</xdr:col>
      <xdr:colOff>1562100</xdr:colOff>
      <xdr:row>1006</xdr:row>
      <xdr:rowOff>685799</xdr:rowOff>
    </xdr:to>
    <xdr:pic>
      <xdr:nvPicPr>
        <xdr:cNvPr id="741" name="Picture 137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/>
      </xdr:blipFill>
      <xdr:spPr>
        <a:xfrm>
          <a:off x="323850" y="672817423"/>
          <a:ext cx="1238250" cy="1447801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203200</xdr:colOff>
      <xdr:row>1010</xdr:row>
      <xdr:rowOff>336550</xdr:rowOff>
    </xdr:from>
    <xdr:to>
      <xdr:col>0</xdr:col>
      <xdr:colOff>1860550</xdr:colOff>
      <xdr:row>1010</xdr:row>
      <xdr:rowOff>1365250</xdr:rowOff>
    </xdr:to>
    <xdr:pic>
      <xdr:nvPicPr>
        <xdr:cNvPr id="742" name="Picture 1368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/>
      </xdr:blipFill>
      <xdr:spPr>
        <a:xfrm>
          <a:off x="203200" y="676687750"/>
          <a:ext cx="1657350" cy="10287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57150</xdr:colOff>
      <xdr:row>1004</xdr:row>
      <xdr:rowOff>12699</xdr:rowOff>
    </xdr:from>
    <xdr:to>
      <xdr:col>6</xdr:col>
      <xdr:colOff>41275</xdr:colOff>
      <xdr:row>1005</xdr:row>
      <xdr:rowOff>23379</xdr:rowOff>
    </xdr:to>
    <xdr:pic>
      <xdr:nvPicPr>
        <xdr:cNvPr id="743" name="Picture 6090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934325" y="672058599"/>
          <a:ext cx="1031875" cy="534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1009</xdr:row>
      <xdr:rowOff>0</xdr:rowOff>
    </xdr:from>
    <xdr:to>
      <xdr:col>5</xdr:col>
      <xdr:colOff>1031875</xdr:colOff>
      <xdr:row>1010</xdr:row>
      <xdr:rowOff>3734</xdr:rowOff>
    </xdr:to>
    <xdr:pic>
      <xdr:nvPicPr>
        <xdr:cNvPr id="744" name="Picture 6090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877175" y="675846375"/>
          <a:ext cx="1031875" cy="508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1009</xdr:row>
      <xdr:rowOff>25400</xdr:rowOff>
    </xdr:from>
    <xdr:to>
      <xdr:col>6</xdr:col>
      <xdr:colOff>1025071</xdr:colOff>
      <xdr:row>1010</xdr:row>
      <xdr:rowOff>25399</xdr:rowOff>
    </xdr:to>
    <xdr:pic>
      <xdr:nvPicPr>
        <xdr:cNvPr id="745" name="Picture 61069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8924925" y="675871775"/>
          <a:ext cx="1025071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14007</xdr:colOff>
      <xdr:row>1008</xdr:row>
      <xdr:rowOff>616322</xdr:rowOff>
    </xdr:from>
    <xdr:to>
      <xdr:col>7</xdr:col>
      <xdr:colOff>1053763</xdr:colOff>
      <xdr:row>1010</xdr:row>
      <xdr:rowOff>5040</xdr:rowOff>
    </xdr:to>
    <xdr:pic>
      <xdr:nvPicPr>
        <xdr:cNvPr id="746" name="Picture 6100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9986682" y="675834047"/>
          <a:ext cx="1039756" cy="5221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1004</xdr:row>
      <xdr:rowOff>0</xdr:rowOff>
    </xdr:from>
    <xdr:to>
      <xdr:col>7</xdr:col>
      <xdr:colOff>40821</xdr:colOff>
      <xdr:row>1005</xdr:row>
      <xdr:rowOff>96</xdr:rowOff>
    </xdr:to>
    <xdr:pic>
      <xdr:nvPicPr>
        <xdr:cNvPr id="747" name="Picture 58454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924925" y="672045900"/>
          <a:ext cx="1088571" cy="523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1013</xdr:row>
      <xdr:rowOff>9525</xdr:rowOff>
    </xdr:from>
    <xdr:to>
      <xdr:col>7</xdr:col>
      <xdr:colOff>952500</xdr:colOff>
      <xdr:row>1013</xdr:row>
      <xdr:rowOff>542925</xdr:rowOff>
    </xdr:to>
    <xdr:pic>
      <xdr:nvPicPr>
        <xdr:cNvPr id="748" name="Picture 250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91725" y="679046775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</xdr:colOff>
      <xdr:row>1013</xdr:row>
      <xdr:rowOff>9525</xdr:rowOff>
    </xdr:from>
    <xdr:to>
      <xdr:col>10</xdr:col>
      <xdr:colOff>965200</xdr:colOff>
      <xdr:row>1013</xdr:row>
      <xdr:rowOff>533400</xdr:rowOff>
    </xdr:to>
    <xdr:pic>
      <xdr:nvPicPr>
        <xdr:cNvPr id="749" name="Picture 25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3163550" y="679046775"/>
          <a:ext cx="946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1013</xdr:row>
      <xdr:rowOff>19050</xdr:rowOff>
    </xdr:from>
    <xdr:to>
      <xdr:col>8</xdr:col>
      <xdr:colOff>952500</xdr:colOff>
      <xdr:row>1013</xdr:row>
      <xdr:rowOff>533400</xdr:rowOff>
    </xdr:to>
    <xdr:pic>
      <xdr:nvPicPr>
        <xdr:cNvPr id="750" name="Picture 5172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1049000" y="679056300"/>
          <a:ext cx="952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1013</xdr:row>
      <xdr:rowOff>0</xdr:rowOff>
    </xdr:from>
    <xdr:to>
      <xdr:col>9</xdr:col>
      <xdr:colOff>933450</xdr:colOff>
      <xdr:row>1014</xdr:row>
      <xdr:rowOff>19050</xdr:rowOff>
    </xdr:to>
    <xdr:pic>
      <xdr:nvPicPr>
        <xdr:cNvPr id="751" name="Picture 37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2096750" y="679037250"/>
          <a:ext cx="933450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19049</xdr:colOff>
      <xdr:row>1013</xdr:row>
      <xdr:rowOff>0</xdr:rowOff>
    </xdr:from>
    <xdr:to>
      <xdr:col>7</xdr:col>
      <xdr:colOff>1813</xdr:colOff>
      <xdr:row>1013</xdr:row>
      <xdr:rowOff>533400</xdr:rowOff>
    </xdr:to>
    <xdr:pic>
      <xdr:nvPicPr>
        <xdr:cNvPr id="752" name="Picture 5623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43974" y="679037250"/>
          <a:ext cx="102597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19049</xdr:colOff>
      <xdr:row>1013</xdr:row>
      <xdr:rowOff>0</xdr:rowOff>
    </xdr:from>
    <xdr:to>
      <xdr:col>7</xdr:col>
      <xdr:colOff>1037544</xdr:colOff>
      <xdr:row>1013</xdr:row>
      <xdr:rowOff>533400</xdr:rowOff>
    </xdr:to>
    <xdr:pic>
      <xdr:nvPicPr>
        <xdr:cNvPr id="753" name="Picture 6095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991724" y="679037250"/>
          <a:ext cx="101849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1013</xdr:row>
      <xdr:rowOff>19050</xdr:rowOff>
    </xdr:from>
    <xdr:to>
      <xdr:col>8</xdr:col>
      <xdr:colOff>1088571</xdr:colOff>
      <xdr:row>1014</xdr:row>
      <xdr:rowOff>8164</xdr:rowOff>
    </xdr:to>
    <xdr:pic>
      <xdr:nvPicPr>
        <xdr:cNvPr id="754" name="Picture 1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058525" y="679056300"/>
          <a:ext cx="1040946" cy="54156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19049</xdr:colOff>
      <xdr:row>1013</xdr:row>
      <xdr:rowOff>9525</xdr:rowOff>
    </xdr:from>
    <xdr:to>
      <xdr:col>9</xdr:col>
      <xdr:colOff>1016000</xdr:colOff>
      <xdr:row>1013</xdr:row>
      <xdr:rowOff>542925</xdr:rowOff>
    </xdr:to>
    <xdr:pic>
      <xdr:nvPicPr>
        <xdr:cNvPr id="755" name="Picture 2508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15799" y="679046775"/>
          <a:ext cx="996951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38099</xdr:colOff>
      <xdr:row>1013</xdr:row>
      <xdr:rowOff>0</xdr:rowOff>
    </xdr:from>
    <xdr:to>
      <xdr:col>10</xdr:col>
      <xdr:colOff>1000124</xdr:colOff>
      <xdr:row>1013</xdr:row>
      <xdr:rowOff>533400</xdr:rowOff>
    </xdr:to>
    <xdr:pic>
      <xdr:nvPicPr>
        <xdr:cNvPr id="756" name="Picture 5170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3182599" y="679037250"/>
          <a:ext cx="962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1012</xdr:row>
      <xdr:rowOff>495300</xdr:rowOff>
    </xdr:from>
    <xdr:to>
      <xdr:col>11</xdr:col>
      <xdr:colOff>933450</xdr:colOff>
      <xdr:row>1013</xdr:row>
      <xdr:rowOff>7256</xdr:rowOff>
    </xdr:to>
    <xdr:pic>
      <xdr:nvPicPr>
        <xdr:cNvPr id="757" name="Picture 5172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4230350" y="679027725"/>
          <a:ext cx="895350" cy="10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1012</xdr:row>
      <xdr:rowOff>1123950</xdr:rowOff>
    </xdr:from>
    <xdr:to>
      <xdr:col>12</xdr:col>
      <xdr:colOff>1028700</xdr:colOff>
      <xdr:row>1013</xdr:row>
      <xdr:rowOff>7804</xdr:rowOff>
    </xdr:to>
    <xdr:pic>
      <xdr:nvPicPr>
        <xdr:cNvPr id="758" name="Picture 6095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5240000" y="679037250"/>
          <a:ext cx="1028700" cy="1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1044575</xdr:colOff>
      <xdr:row>1013</xdr:row>
      <xdr:rowOff>19050</xdr:rowOff>
    </xdr:from>
    <xdr:to>
      <xdr:col>12</xdr:col>
      <xdr:colOff>1025525</xdr:colOff>
      <xdr:row>1014</xdr:row>
      <xdr:rowOff>0</xdr:rowOff>
    </xdr:to>
    <xdr:pic>
      <xdr:nvPicPr>
        <xdr:cNvPr id="759" name="Picture 252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5236825" y="679056300"/>
          <a:ext cx="10287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11</xdr:col>
      <xdr:colOff>19050</xdr:colOff>
      <xdr:row>1013</xdr:row>
      <xdr:rowOff>0</xdr:rowOff>
    </xdr:from>
    <xdr:to>
      <xdr:col>11</xdr:col>
      <xdr:colOff>933450</xdr:colOff>
      <xdr:row>1013</xdr:row>
      <xdr:rowOff>533400</xdr:rowOff>
    </xdr:to>
    <xdr:pic>
      <xdr:nvPicPr>
        <xdr:cNvPr id="760" name="Picture 5170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4211300" y="679037250"/>
          <a:ext cx="914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38100</xdr:colOff>
      <xdr:row>1012</xdr:row>
      <xdr:rowOff>495300</xdr:rowOff>
    </xdr:from>
    <xdr:to>
      <xdr:col>12</xdr:col>
      <xdr:colOff>0</xdr:colOff>
      <xdr:row>1013</xdr:row>
      <xdr:rowOff>544284</xdr:rowOff>
    </xdr:to>
    <xdr:pic>
      <xdr:nvPicPr>
        <xdr:cNvPr id="761" name="Picture 5172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4230350" y="679027725"/>
          <a:ext cx="1009650" cy="553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1014</xdr:row>
      <xdr:rowOff>333375</xdr:rowOff>
    </xdr:from>
    <xdr:to>
      <xdr:col>0</xdr:col>
      <xdr:colOff>2047875</xdr:colOff>
      <xdr:row>1017</xdr:row>
      <xdr:rowOff>520014</xdr:rowOff>
    </xdr:to>
    <xdr:pic>
      <xdr:nvPicPr>
        <xdr:cNvPr id="762" name="Obraz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79923075"/>
          <a:ext cx="1857375" cy="207258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1021</xdr:row>
      <xdr:rowOff>0</xdr:rowOff>
    </xdr:from>
    <xdr:to>
      <xdr:col>7</xdr:col>
      <xdr:colOff>1063625</xdr:colOff>
      <xdr:row>1021</xdr:row>
      <xdr:rowOff>533400</xdr:rowOff>
    </xdr:to>
    <xdr:pic>
      <xdr:nvPicPr>
        <xdr:cNvPr id="763" name="Picture 5627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991726" y="683742600"/>
          <a:ext cx="10445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19048</xdr:colOff>
      <xdr:row>1021</xdr:row>
      <xdr:rowOff>51027</xdr:rowOff>
    </xdr:from>
    <xdr:to>
      <xdr:col>5</xdr:col>
      <xdr:colOff>1000123</xdr:colOff>
      <xdr:row>1022</xdr:row>
      <xdr:rowOff>714</xdr:rowOff>
    </xdr:to>
    <xdr:pic>
      <xdr:nvPicPr>
        <xdr:cNvPr id="764" name="Picture 5641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96223" y="683793627"/>
          <a:ext cx="981075" cy="503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1031</xdr:row>
      <xdr:rowOff>19050</xdr:rowOff>
    </xdr:from>
    <xdr:to>
      <xdr:col>8</xdr:col>
      <xdr:colOff>933450</xdr:colOff>
      <xdr:row>1032</xdr:row>
      <xdr:rowOff>0</xdr:rowOff>
    </xdr:to>
    <xdr:pic>
      <xdr:nvPicPr>
        <xdr:cNvPr id="765" name="Picture 242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1058525" y="686466750"/>
          <a:ext cx="9239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206376</xdr:colOff>
      <xdr:row>1032</xdr:row>
      <xdr:rowOff>523875</xdr:rowOff>
    </xdr:from>
    <xdr:to>
      <xdr:col>0</xdr:col>
      <xdr:colOff>1958976</xdr:colOff>
      <xdr:row>1035</xdr:row>
      <xdr:rowOff>269875</xdr:rowOff>
    </xdr:to>
    <xdr:pic>
      <xdr:nvPicPr>
        <xdr:cNvPr id="766" name="Picture 6869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06376" y="740854500"/>
          <a:ext cx="1752600" cy="165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1031</xdr:row>
      <xdr:rowOff>19050</xdr:rowOff>
    </xdr:from>
    <xdr:to>
      <xdr:col>6</xdr:col>
      <xdr:colOff>0</xdr:colOff>
      <xdr:row>1031</xdr:row>
      <xdr:rowOff>552450</xdr:rowOff>
    </xdr:to>
    <xdr:pic>
      <xdr:nvPicPr>
        <xdr:cNvPr id="767" name="Picture 243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96225" y="686466750"/>
          <a:ext cx="10287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1031</xdr:row>
      <xdr:rowOff>19050</xdr:rowOff>
    </xdr:from>
    <xdr:to>
      <xdr:col>8</xdr:col>
      <xdr:colOff>933450</xdr:colOff>
      <xdr:row>1032</xdr:row>
      <xdr:rowOff>0</xdr:rowOff>
    </xdr:to>
    <xdr:pic>
      <xdr:nvPicPr>
        <xdr:cNvPr id="768" name="Picture 242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1058525" y="686466750"/>
          <a:ext cx="9239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40005</xdr:colOff>
      <xdr:row>1031</xdr:row>
      <xdr:rowOff>34290</xdr:rowOff>
    </xdr:from>
    <xdr:to>
      <xdr:col>9</xdr:col>
      <xdr:colOff>1085033</xdr:colOff>
      <xdr:row>1032</xdr:row>
      <xdr:rowOff>0</xdr:rowOff>
    </xdr:to>
    <xdr:pic>
      <xdr:nvPicPr>
        <xdr:cNvPr id="769" name="Picture 242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2136755" y="686481990"/>
          <a:ext cx="1006928" cy="51816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1031</xdr:row>
      <xdr:rowOff>19050</xdr:rowOff>
    </xdr:from>
    <xdr:to>
      <xdr:col>8</xdr:col>
      <xdr:colOff>942975</xdr:colOff>
      <xdr:row>1031</xdr:row>
      <xdr:rowOff>552450</xdr:rowOff>
    </xdr:to>
    <xdr:pic>
      <xdr:nvPicPr>
        <xdr:cNvPr id="770" name="Picture 242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1058525" y="686466750"/>
          <a:ext cx="9334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1031</xdr:row>
      <xdr:rowOff>19050</xdr:rowOff>
    </xdr:from>
    <xdr:to>
      <xdr:col>8</xdr:col>
      <xdr:colOff>1037545</xdr:colOff>
      <xdr:row>1032</xdr:row>
      <xdr:rowOff>0</xdr:rowOff>
    </xdr:to>
    <xdr:pic>
      <xdr:nvPicPr>
        <xdr:cNvPr id="771" name="Picture 2428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1058525" y="686466750"/>
          <a:ext cx="102802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9525</xdr:colOff>
      <xdr:row>1031</xdr:row>
      <xdr:rowOff>9525</xdr:rowOff>
    </xdr:from>
    <xdr:to>
      <xdr:col>7</xdr:col>
      <xdr:colOff>895350</xdr:colOff>
      <xdr:row>1031</xdr:row>
      <xdr:rowOff>542925</xdr:rowOff>
    </xdr:to>
    <xdr:pic>
      <xdr:nvPicPr>
        <xdr:cNvPr id="772" name="Picture 2429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982200" y="686457225"/>
          <a:ext cx="8858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9525</xdr:colOff>
      <xdr:row>1031</xdr:row>
      <xdr:rowOff>9525</xdr:rowOff>
    </xdr:from>
    <xdr:to>
      <xdr:col>7</xdr:col>
      <xdr:colOff>1095375</xdr:colOff>
      <xdr:row>1031</xdr:row>
      <xdr:rowOff>542925</xdr:rowOff>
    </xdr:to>
    <xdr:pic>
      <xdr:nvPicPr>
        <xdr:cNvPr id="773" name="Picture 242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982200" y="686457225"/>
          <a:ext cx="10668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571500</xdr:colOff>
      <xdr:row>1022</xdr:row>
      <xdr:rowOff>63501</xdr:rowOff>
    </xdr:from>
    <xdr:to>
      <xdr:col>0</xdr:col>
      <xdr:colOff>1698625</xdr:colOff>
      <xdr:row>1022</xdr:row>
      <xdr:rowOff>1047043</xdr:rowOff>
    </xdr:to>
    <xdr:pic>
      <xdr:nvPicPr>
        <xdr:cNvPr id="774" name="Obraz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84358551"/>
          <a:ext cx="1127125" cy="98354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1039</xdr:row>
      <xdr:rowOff>0</xdr:rowOff>
    </xdr:from>
    <xdr:to>
      <xdr:col>8</xdr:col>
      <xdr:colOff>1016000</xdr:colOff>
      <xdr:row>1039</xdr:row>
      <xdr:rowOff>533400</xdr:rowOff>
    </xdr:to>
    <xdr:pic>
      <xdr:nvPicPr>
        <xdr:cNvPr id="775" name="Picture 5915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1083925" y="747839500"/>
          <a:ext cx="996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1039</xdr:row>
      <xdr:rowOff>19050</xdr:rowOff>
    </xdr:from>
    <xdr:to>
      <xdr:col>7</xdr:col>
      <xdr:colOff>1056821</xdr:colOff>
      <xdr:row>1040</xdr:row>
      <xdr:rowOff>905</xdr:rowOff>
    </xdr:to>
    <xdr:pic>
      <xdr:nvPicPr>
        <xdr:cNvPr id="776" name="Picture 598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0029825" y="691172100"/>
          <a:ext cx="999671" cy="534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31750</xdr:colOff>
      <xdr:row>1039</xdr:row>
      <xdr:rowOff>34925</xdr:rowOff>
    </xdr:from>
    <xdr:to>
      <xdr:col>6</xdr:col>
      <xdr:colOff>1031875</xdr:colOff>
      <xdr:row>1040</xdr:row>
      <xdr:rowOff>1585</xdr:rowOff>
    </xdr:to>
    <xdr:pic>
      <xdr:nvPicPr>
        <xdr:cNvPr id="777" name="Picture 6027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956675" y="691187975"/>
          <a:ext cx="1000125" cy="519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1048</xdr:row>
      <xdr:rowOff>412749</xdr:rowOff>
    </xdr:from>
    <xdr:to>
      <xdr:col>0</xdr:col>
      <xdr:colOff>1828800</xdr:colOff>
      <xdr:row>1051</xdr:row>
      <xdr:rowOff>333374</xdr:rowOff>
    </xdr:to>
    <xdr:pic>
      <xdr:nvPicPr>
        <xdr:cNvPr id="778" name="Obraz 557" descr="15 wiśniowy.jpg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09550" y="694689999"/>
          <a:ext cx="1619250" cy="180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9524</xdr:colOff>
      <xdr:row>1046</xdr:row>
      <xdr:rowOff>504825</xdr:rowOff>
    </xdr:from>
    <xdr:to>
      <xdr:col>12</xdr:col>
      <xdr:colOff>1047749</xdr:colOff>
      <xdr:row>1047</xdr:row>
      <xdr:rowOff>523875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5265399" y="750423950"/>
          <a:ext cx="1038225" cy="527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31750</xdr:colOff>
      <xdr:row>1047</xdr:row>
      <xdr:rowOff>9525</xdr:rowOff>
    </xdr:from>
    <xdr:to>
      <xdr:col>11</xdr:col>
      <xdr:colOff>1022350</xdr:colOff>
      <xdr:row>1047</xdr:row>
      <xdr:rowOff>542925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4239875" y="750436650"/>
          <a:ext cx="9906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</xdr:colOff>
      <xdr:row>1047</xdr:row>
      <xdr:rowOff>9525</xdr:rowOff>
    </xdr:from>
    <xdr:to>
      <xdr:col>11</xdr:col>
      <xdr:colOff>15875</xdr:colOff>
      <xdr:row>1047</xdr:row>
      <xdr:rowOff>542925</xdr:rowOff>
    </xdr:to>
    <xdr:pic>
      <xdr:nvPicPr>
        <xdr:cNvPr id="781" name="Picture 1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3154025" y="693734325"/>
          <a:ext cx="10541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19049</xdr:colOff>
      <xdr:row>1047</xdr:row>
      <xdr:rowOff>19050</xdr:rowOff>
    </xdr:from>
    <xdr:to>
      <xdr:col>9</xdr:col>
      <xdr:colOff>1031874</xdr:colOff>
      <xdr:row>1047</xdr:row>
      <xdr:rowOff>552450</xdr:rowOff>
    </xdr:to>
    <xdr:pic>
      <xdr:nvPicPr>
        <xdr:cNvPr id="782" name="Picture 1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131674" y="750446175"/>
          <a:ext cx="101282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0</xdr:colOff>
      <xdr:row>1047</xdr:row>
      <xdr:rowOff>0</xdr:rowOff>
    </xdr:from>
    <xdr:to>
      <xdr:col>5</xdr:col>
      <xdr:colOff>1016000</xdr:colOff>
      <xdr:row>1047</xdr:row>
      <xdr:rowOff>533400</xdr:rowOff>
    </xdr:to>
    <xdr:pic>
      <xdr:nvPicPr>
        <xdr:cNvPr id="783" name="Picture 243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77175" y="693724800"/>
          <a:ext cx="10160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9524</xdr:colOff>
      <xdr:row>1047</xdr:row>
      <xdr:rowOff>9525</xdr:rowOff>
    </xdr:from>
    <xdr:to>
      <xdr:col>6</xdr:col>
      <xdr:colOff>1036319</xdr:colOff>
      <xdr:row>1047</xdr:row>
      <xdr:rowOff>542925</xdr:rowOff>
    </xdr:to>
    <xdr:pic>
      <xdr:nvPicPr>
        <xdr:cNvPr id="784" name="Picture 219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8934449" y="693734325"/>
          <a:ext cx="102679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8</xdr:col>
      <xdr:colOff>19049</xdr:colOff>
      <xdr:row>1047</xdr:row>
      <xdr:rowOff>0</xdr:rowOff>
    </xdr:from>
    <xdr:to>
      <xdr:col>8</xdr:col>
      <xdr:colOff>1003526</xdr:colOff>
      <xdr:row>1047</xdr:row>
      <xdr:rowOff>533400</xdr:rowOff>
    </xdr:to>
    <xdr:pic>
      <xdr:nvPicPr>
        <xdr:cNvPr id="785" name="Picture 56240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068049" y="693724800"/>
          <a:ext cx="98447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1047</xdr:row>
      <xdr:rowOff>19050</xdr:rowOff>
    </xdr:from>
    <xdr:to>
      <xdr:col>13</xdr:col>
      <xdr:colOff>1016000</xdr:colOff>
      <xdr:row>1047</xdr:row>
      <xdr:rowOff>552450</xdr:rowOff>
    </xdr:to>
    <xdr:pic>
      <xdr:nvPicPr>
        <xdr:cNvPr id="786" name="Picture 252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322675" y="750446175"/>
          <a:ext cx="9969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9524</xdr:colOff>
      <xdr:row>1047</xdr:row>
      <xdr:rowOff>19050</xdr:rowOff>
    </xdr:from>
    <xdr:to>
      <xdr:col>14</xdr:col>
      <xdr:colOff>1015999</xdr:colOff>
      <xdr:row>1048</xdr:row>
      <xdr:rowOff>0</xdr:rowOff>
    </xdr:to>
    <xdr:pic>
      <xdr:nvPicPr>
        <xdr:cNvPr id="787" name="Picture 1207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7360899" y="750446175"/>
          <a:ext cx="1006475" cy="536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0</xdr:colOff>
      <xdr:row>1059</xdr:row>
      <xdr:rowOff>15875</xdr:rowOff>
    </xdr:from>
    <xdr:to>
      <xdr:col>7</xdr:col>
      <xdr:colOff>680</xdr:colOff>
      <xdr:row>1059</xdr:row>
      <xdr:rowOff>549275</xdr:rowOff>
    </xdr:to>
    <xdr:pic>
      <xdr:nvPicPr>
        <xdr:cNvPr id="789" name="Picture 14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937625" y="755396000"/>
          <a:ext cx="104843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0</xdr:colOff>
      <xdr:row>1059</xdr:row>
      <xdr:rowOff>0</xdr:rowOff>
    </xdr:from>
    <xdr:to>
      <xdr:col>5</xdr:col>
      <xdr:colOff>1037544</xdr:colOff>
      <xdr:row>1059</xdr:row>
      <xdr:rowOff>533400</xdr:rowOff>
    </xdr:to>
    <xdr:pic>
      <xdr:nvPicPr>
        <xdr:cNvPr id="790" name="Picture 11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77175" y="698639700"/>
          <a:ext cx="1037544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6</xdr:col>
      <xdr:colOff>30480</xdr:colOff>
      <xdr:row>1074</xdr:row>
      <xdr:rowOff>0</xdr:rowOff>
    </xdr:from>
    <xdr:to>
      <xdr:col>7</xdr:col>
      <xdr:colOff>0</xdr:colOff>
      <xdr:row>1075</xdr:row>
      <xdr:rowOff>3175</xdr:rowOff>
    </xdr:to>
    <xdr:pic>
      <xdr:nvPicPr>
        <xdr:cNvPr id="791" name="Picture 5623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55405" y="702468750"/>
          <a:ext cx="1017270" cy="64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304799</xdr:colOff>
      <xdr:row>1075</xdr:row>
      <xdr:rowOff>155145</xdr:rowOff>
    </xdr:from>
    <xdr:to>
      <xdr:col>0</xdr:col>
      <xdr:colOff>1920874</xdr:colOff>
      <xdr:row>1077</xdr:row>
      <xdr:rowOff>374650</xdr:rowOff>
    </xdr:to>
    <xdr:pic>
      <xdr:nvPicPr>
        <xdr:cNvPr id="793" name="Picture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304799" y="774220145"/>
          <a:ext cx="1616075" cy="14895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603251</xdr:colOff>
      <xdr:row>1081</xdr:row>
      <xdr:rowOff>95250</xdr:rowOff>
    </xdr:from>
    <xdr:to>
      <xdr:col>0</xdr:col>
      <xdr:colOff>1222447</xdr:colOff>
      <xdr:row>1081</xdr:row>
      <xdr:rowOff>857250</xdr:rowOff>
    </xdr:to>
    <xdr:pic>
      <xdr:nvPicPr>
        <xdr:cNvPr id="795" name="Obraz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1" y="706774050"/>
          <a:ext cx="619196" cy="762000"/>
        </a:xfrm>
        <a:prstGeom prst="rect">
          <a:avLst/>
        </a:prstGeom>
      </xdr:spPr>
    </xdr:pic>
    <xdr:clientData/>
  </xdr:twoCellAnchor>
  <xdr:oneCellAnchor>
    <xdr:from>
      <xdr:col>5</xdr:col>
      <xdr:colOff>19048</xdr:colOff>
      <xdr:row>1083</xdr:row>
      <xdr:rowOff>476250</xdr:rowOff>
    </xdr:from>
    <xdr:ext cx="1028702" cy="586243"/>
    <xdr:pic>
      <xdr:nvPicPr>
        <xdr:cNvPr id="812" name="Picture 5641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08923" y="770731250"/>
          <a:ext cx="1028702" cy="586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30480</xdr:colOff>
      <xdr:row>1084</xdr:row>
      <xdr:rowOff>0</xdr:rowOff>
    </xdr:from>
    <xdr:ext cx="1017270" cy="523875"/>
    <xdr:pic>
      <xdr:nvPicPr>
        <xdr:cNvPr id="813" name="Picture 56230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03155" y="708698100"/>
          <a:ext cx="101727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14007</xdr:colOff>
      <xdr:row>1083</xdr:row>
      <xdr:rowOff>616322</xdr:rowOff>
    </xdr:from>
    <xdr:ext cx="1039756" cy="531718"/>
    <xdr:pic>
      <xdr:nvPicPr>
        <xdr:cNvPr id="820" name="Picture 6100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2110757" y="708695297"/>
          <a:ext cx="1039756" cy="531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19050</xdr:colOff>
      <xdr:row>1084</xdr:row>
      <xdr:rowOff>0</xdr:rowOff>
    </xdr:from>
    <xdr:ext cx="1061403" cy="533400"/>
    <xdr:pic>
      <xdr:nvPicPr>
        <xdr:cNvPr id="821" name="Picture 61008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2115800" y="708698100"/>
          <a:ext cx="106140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3175</xdr:colOff>
      <xdr:row>1084</xdr:row>
      <xdr:rowOff>19050</xdr:rowOff>
    </xdr:from>
    <xdr:ext cx="1012825" cy="539329"/>
    <xdr:pic>
      <xdr:nvPicPr>
        <xdr:cNvPr id="822" name="Picture 581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3147675" y="708717150"/>
          <a:ext cx="1012825" cy="539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460375</xdr:colOff>
      <xdr:row>1085</xdr:row>
      <xdr:rowOff>111125</xdr:rowOff>
    </xdr:from>
    <xdr:to>
      <xdr:col>0</xdr:col>
      <xdr:colOff>1660653</xdr:colOff>
      <xdr:row>1085</xdr:row>
      <xdr:rowOff>904875</xdr:rowOff>
    </xdr:to>
    <xdr:pic>
      <xdr:nvPicPr>
        <xdr:cNvPr id="823" name="Obraz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709361675"/>
          <a:ext cx="1200278" cy="79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706</xdr:row>
      <xdr:rowOff>0</xdr:rowOff>
    </xdr:from>
    <xdr:to>
      <xdr:col>12</xdr:col>
      <xdr:colOff>24946</xdr:colOff>
      <xdr:row>707</xdr:row>
      <xdr:rowOff>0</xdr:rowOff>
    </xdr:to>
    <xdr:pic>
      <xdr:nvPicPr>
        <xdr:cNvPr id="829" name="Obraz 623" descr="Bez tytułu.png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37625" y="412162625"/>
          <a:ext cx="1072696" cy="55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496</xdr:row>
      <xdr:rowOff>0</xdr:rowOff>
    </xdr:from>
    <xdr:to>
      <xdr:col>12</xdr:col>
      <xdr:colOff>7938</xdr:colOff>
      <xdr:row>497</xdr:row>
      <xdr:rowOff>1</xdr:rowOff>
    </xdr:to>
    <xdr:pic>
      <xdr:nvPicPr>
        <xdr:cNvPr id="830" name="Picture 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985375" y="108045250"/>
          <a:ext cx="1087438" cy="68262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19050</xdr:colOff>
      <xdr:row>693</xdr:row>
      <xdr:rowOff>0</xdr:rowOff>
    </xdr:from>
    <xdr:to>
      <xdr:col>5</xdr:col>
      <xdr:colOff>34290</xdr:colOff>
      <xdr:row>693</xdr:row>
      <xdr:rowOff>45719</xdr:rowOff>
    </xdr:to>
    <xdr:pic>
      <xdr:nvPicPr>
        <xdr:cNvPr id="1274" name="Picture 56240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0031" y="517255125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</xdr:colOff>
      <xdr:row>985</xdr:row>
      <xdr:rowOff>19050</xdr:rowOff>
    </xdr:from>
    <xdr:to>
      <xdr:col>5</xdr:col>
      <xdr:colOff>1016001</xdr:colOff>
      <xdr:row>986</xdr:row>
      <xdr:rowOff>2802</xdr:rowOff>
    </xdr:to>
    <xdr:pic>
      <xdr:nvPicPr>
        <xdr:cNvPr id="1295" name="Picture 119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70031" y="694010550"/>
          <a:ext cx="1016001" cy="61478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19050</xdr:colOff>
      <xdr:row>694</xdr:row>
      <xdr:rowOff>0</xdr:rowOff>
    </xdr:from>
    <xdr:to>
      <xdr:col>5</xdr:col>
      <xdr:colOff>34290</xdr:colOff>
      <xdr:row>694</xdr:row>
      <xdr:rowOff>45719</xdr:rowOff>
    </xdr:to>
    <xdr:pic>
      <xdr:nvPicPr>
        <xdr:cNvPr id="1330" name="Picture 56240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695</xdr:row>
      <xdr:rowOff>0</xdr:rowOff>
    </xdr:from>
    <xdr:to>
      <xdr:col>5</xdr:col>
      <xdr:colOff>34290</xdr:colOff>
      <xdr:row>695</xdr:row>
      <xdr:rowOff>45719</xdr:rowOff>
    </xdr:to>
    <xdr:pic>
      <xdr:nvPicPr>
        <xdr:cNvPr id="1331" name="Picture 5624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695</xdr:row>
      <xdr:rowOff>0</xdr:rowOff>
    </xdr:from>
    <xdr:to>
      <xdr:col>5</xdr:col>
      <xdr:colOff>34290</xdr:colOff>
      <xdr:row>695</xdr:row>
      <xdr:rowOff>45719</xdr:rowOff>
    </xdr:to>
    <xdr:pic>
      <xdr:nvPicPr>
        <xdr:cNvPr id="1332" name="Picture 56240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696</xdr:row>
      <xdr:rowOff>0</xdr:rowOff>
    </xdr:from>
    <xdr:to>
      <xdr:col>5</xdr:col>
      <xdr:colOff>34290</xdr:colOff>
      <xdr:row>696</xdr:row>
      <xdr:rowOff>45719</xdr:rowOff>
    </xdr:to>
    <xdr:pic>
      <xdr:nvPicPr>
        <xdr:cNvPr id="1333" name="Picture 56240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696</xdr:row>
      <xdr:rowOff>0</xdr:rowOff>
    </xdr:from>
    <xdr:to>
      <xdr:col>5</xdr:col>
      <xdr:colOff>34290</xdr:colOff>
      <xdr:row>696</xdr:row>
      <xdr:rowOff>45719</xdr:rowOff>
    </xdr:to>
    <xdr:pic>
      <xdr:nvPicPr>
        <xdr:cNvPr id="1334" name="Picture 5624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697</xdr:row>
      <xdr:rowOff>0</xdr:rowOff>
    </xdr:from>
    <xdr:to>
      <xdr:col>5</xdr:col>
      <xdr:colOff>34290</xdr:colOff>
      <xdr:row>697</xdr:row>
      <xdr:rowOff>45719</xdr:rowOff>
    </xdr:to>
    <xdr:pic>
      <xdr:nvPicPr>
        <xdr:cNvPr id="1335" name="Picture 56240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697</xdr:row>
      <xdr:rowOff>0</xdr:rowOff>
    </xdr:from>
    <xdr:to>
      <xdr:col>5</xdr:col>
      <xdr:colOff>34290</xdr:colOff>
      <xdr:row>697</xdr:row>
      <xdr:rowOff>45719</xdr:rowOff>
    </xdr:to>
    <xdr:pic>
      <xdr:nvPicPr>
        <xdr:cNvPr id="1336" name="Picture 5624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698</xdr:row>
      <xdr:rowOff>0</xdr:rowOff>
    </xdr:from>
    <xdr:to>
      <xdr:col>5</xdr:col>
      <xdr:colOff>34290</xdr:colOff>
      <xdr:row>698</xdr:row>
      <xdr:rowOff>45719</xdr:rowOff>
    </xdr:to>
    <xdr:pic>
      <xdr:nvPicPr>
        <xdr:cNvPr id="1337" name="Picture 5624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698</xdr:row>
      <xdr:rowOff>0</xdr:rowOff>
    </xdr:from>
    <xdr:to>
      <xdr:col>5</xdr:col>
      <xdr:colOff>34290</xdr:colOff>
      <xdr:row>698</xdr:row>
      <xdr:rowOff>45719</xdr:rowOff>
    </xdr:to>
    <xdr:pic>
      <xdr:nvPicPr>
        <xdr:cNvPr id="1338" name="Picture 56240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702</xdr:row>
      <xdr:rowOff>0</xdr:rowOff>
    </xdr:from>
    <xdr:to>
      <xdr:col>5</xdr:col>
      <xdr:colOff>34290</xdr:colOff>
      <xdr:row>702</xdr:row>
      <xdr:rowOff>45719</xdr:rowOff>
    </xdr:to>
    <xdr:pic>
      <xdr:nvPicPr>
        <xdr:cNvPr id="1339" name="Picture 5624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702</xdr:row>
      <xdr:rowOff>0</xdr:rowOff>
    </xdr:from>
    <xdr:to>
      <xdr:col>5</xdr:col>
      <xdr:colOff>34290</xdr:colOff>
      <xdr:row>702</xdr:row>
      <xdr:rowOff>45719</xdr:rowOff>
    </xdr:to>
    <xdr:pic>
      <xdr:nvPicPr>
        <xdr:cNvPr id="1340" name="Picture 56240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703</xdr:row>
      <xdr:rowOff>0</xdr:rowOff>
    </xdr:from>
    <xdr:to>
      <xdr:col>5</xdr:col>
      <xdr:colOff>34290</xdr:colOff>
      <xdr:row>703</xdr:row>
      <xdr:rowOff>45719</xdr:rowOff>
    </xdr:to>
    <xdr:pic>
      <xdr:nvPicPr>
        <xdr:cNvPr id="1357" name="Picture 5624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703</xdr:row>
      <xdr:rowOff>0</xdr:rowOff>
    </xdr:from>
    <xdr:to>
      <xdr:col>5</xdr:col>
      <xdr:colOff>34290</xdr:colOff>
      <xdr:row>703</xdr:row>
      <xdr:rowOff>45719</xdr:rowOff>
    </xdr:to>
    <xdr:pic>
      <xdr:nvPicPr>
        <xdr:cNvPr id="1358" name="Picture 56240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707</xdr:row>
      <xdr:rowOff>0</xdr:rowOff>
    </xdr:from>
    <xdr:to>
      <xdr:col>5</xdr:col>
      <xdr:colOff>34290</xdr:colOff>
      <xdr:row>707</xdr:row>
      <xdr:rowOff>45719</xdr:rowOff>
    </xdr:to>
    <xdr:pic>
      <xdr:nvPicPr>
        <xdr:cNvPr id="1373" name="Picture 5624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707</xdr:row>
      <xdr:rowOff>0</xdr:rowOff>
    </xdr:from>
    <xdr:to>
      <xdr:col>5</xdr:col>
      <xdr:colOff>34290</xdr:colOff>
      <xdr:row>707</xdr:row>
      <xdr:rowOff>45719</xdr:rowOff>
    </xdr:to>
    <xdr:pic>
      <xdr:nvPicPr>
        <xdr:cNvPr id="1374" name="Picture 5624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707</xdr:row>
      <xdr:rowOff>0</xdr:rowOff>
    </xdr:from>
    <xdr:to>
      <xdr:col>8</xdr:col>
      <xdr:colOff>34290</xdr:colOff>
      <xdr:row>707</xdr:row>
      <xdr:rowOff>45719</xdr:rowOff>
    </xdr:to>
    <xdr:pic>
      <xdr:nvPicPr>
        <xdr:cNvPr id="1379" name="Picture 56240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707</xdr:row>
      <xdr:rowOff>0</xdr:rowOff>
    </xdr:from>
    <xdr:to>
      <xdr:col>8</xdr:col>
      <xdr:colOff>34290</xdr:colOff>
      <xdr:row>707</xdr:row>
      <xdr:rowOff>45719</xdr:rowOff>
    </xdr:to>
    <xdr:pic>
      <xdr:nvPicPr>
        <xdr:cNvPr id="1380" name="Picture 5624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713</xdr:row>
      <xdr:rowOff>0</xdr:rowOff>
    </xdr:from>
    <xdr:to>
      <xdr:col>5</xdr:col>
      <xdr:colOff>34290</xdr:colOff>
      <xdr:row>713</xdr:row>
      <xdr:rowOff>45719</xdr:rowOff>
    </xdr:to>
    <xdr:pic>
      <xdr:nvPicPr>
        <xdr:cNvPr id="1397" name="Picture 562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713</xdr:row>
      <xdr:rowOff>0</xdr:rowOff>
    </xdr:from>
    <xdr:to>
      <xdr:col>5</xdr:col>
      <xdr:colOff>34290</xdr:colOff>
      <xdr:row>713</xdr:row>
      <xdr:rowOff>45719</xdr:rowOff>
    </xdr:to>
    <xdr:pic>
      <xdr:nvPicPr>
        <xdr:cNvPr id="1398" name="Picture 5624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714</xdr:row>
      <xdr:rowOff>0</xdr:rowOff>
    </xdr:from>
    <xdr:to>
      <xdr:col>5</xdr:col>
      <xdr:colOff>34290</xdr:colOff>
      <xdr:row>714</xdr:row>
      <xdr:rowOff>45719</xdr:rowOff>
    </xdr:to>
    <xdr:pic>
      <xdr:nvPicPr>
        <xdr:cNvPr id="1399" name="Picture 5624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714</xdr:row>
      <xdr:rowOff>0</xdr:rowOff>
    </xdr:from>
    <xdr:to>
      <xdr:col>5</xdr:col>
      <xdr:colOff>34290</xdr:colOff>
      <xdr:row>714</xdr:row>
      <xdr:rowOff>45719</xdr:rowOff>
    </xdr:to>
    <xdr:pic>
      <xdr:nvPicPr>
        <xdr:cNvPr id="1400" name="Picture 56240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715</xdr:row>
      <xdr:rowOff>0</xdr:rowOff>
    </xdr:from>
    <xdr:to>
      <xdr:col>5</xdr:col>
      <xdr:colOff>34290</xdr:colOff>
      <xdr:row>715</xdr:row>
      <xdr:rowOff>45719</xdr:rowOff>
    </xdr:to>
    <xdr:pic>
      <xdr:nvPicPr>
        <xdr:cNvPr id="1401" name="Picture 5624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715</xdr:row>
      <xdr:rowOff>0</xdr:rowOff>
    </xdr:from>
    <xdr:to>
      <xdr:col>5</xdr:col>
      <xdr:colOff>34290</xdr:colOff>
      <xdr:row>715</xdr:row>
      <xdr:rowOff>45719</xdr:rowOff>
    </xdr:to>
    <xdr:pic>
      <xdr:nvPicPr>
        <xdr:cNvPr id="1402" name="Picture 56240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716</xdr:row>
      <xdr:rowOff>0</xdr:rowOff>
    </xdr:from>
    <xdr:to>
      <xdr:col>5</xdr:col>
      <xdr:colOff>34290</xdr:colOff>
      <xdr:row>716</xdr:row>
      <xdr:rowOff>45719</xdr:rowOff>
    </xdr:to>
    <xdr:pic>
      <xdr:nvPicPr>
        <xdr:cNvPr id="1403" name="Picture 56240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716</xdr:row>
      <xdr:rowOff>0</xdr:rowOff>
    </xdr:from>
    <xdr:to>
      <xdr:col>5</xdr:col>
      <xdr:colOff>34290</xdr:colOff>
      <xdr:row>716</xdr:row>
      <xdr:rowOff>45719</xdr:rowOff>
    </xdr:to>
    <xdr:pic>
      <xdr:nvPicPr>
        <xdr:cNvPr id="1404" name="Picture 5624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713</xdr:row>
      <xdr:rowOff>0</xdr:rowOff>
    </xdr:from>
    <xdr:to>
      <xdr:col>6</xdr:col>
      <xdr:colOff>34290</xdr:colOff>
      <xdr:row>713</xdr:row>
      <xdr:rowOff>45719</xdr:rowOff>
    </xdr:to>
    <xdr:pic>
      <xdr:nvPicPr>
        <xdr:cNvPr id="1405" name="Picture 5624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720</xdr:row>
      <xdr:rowOff>0</xdr:rowOff>
    </xdr:from>
    <xdr:to>
      <xdr:col>5</xdr:col>
      <xdr:colOff>34290</xdr:colOff>
      <xdr:row>720</xdr:row>
      <xdr:rowOff>45719</xdr:rowOff>
    </xdr:to>
    <xdr:pic>
      <xdr:nvPicPr>
        <xdr:cNvPr id="1441" name="Picture 562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720</xdr:row>
      <xdr:rowOff>0</xdr:rowOff>
    </xdr:from>
    <xdr:to>
      <xdr:col>5</xdr:col>
      <xdr:colOff>34290</xdr:colOff>
      <xdr:row>720</xdr:row>
      <xdr:rowOff>45719</xdr:rowOff>
    </xdr:to>
    <xdr:pic>
      <xdr:nvPicPr>
        <xdr:cNvPr id="1442" name="Picture 5624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720</xdr:row>
      <xdr:rowOff>0</xdr:rowOff>
    </xdr:from>
    <xdr:to>
      <xdr:col>8</xdr:col>
      <xdr:colOff>34290</xdr:colOff>
      <xdr:row>720</xdr:row>
      <xdr:rowOff>45719</xdr:rowOff>
    </xdr:to>
    <xdr:pic>
      <xdr:nvPicPr>
        <xdr:cNvPr id="1447" name="Picture 5624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724</xdr:row>
      <xdr:rowOff>0</xdr:rowOff>
    </xdr:from>
    <xdr:to>
      <xdr:col>5</xdr:col>
      <xdr:colOff>34290</xdr:colOff>
      <xdr:row>724</xdr:row>
      <xdr:rowOff>45719</xdr:rowOff>
    </xdr:to>
    <xdr:pic>
      <xdr:nvPicPr>
        <xdr:cNvPr id="1453" name="Picture 56240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724</xdr:row>
      <xdr:rowOff>0</xdr:rowOff>
    </xdr:from>
    <xdr:to>
      <xdr:col>5</xdr:col>
      <xdr:colOff>34290</xdr:colOff>
      <xdr:row>724</xdr:row>
      <xdr:rowOff>45719</xdr:rowOff>
    </xdr:to>
    <xdr:pic>
      <xdr:nvPicPr>
        <xdr:cNvPr id="1454" name="Picture 5624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725</xdr:row>
      <xdr:rowOff>0</xdr:rowOff>
    </xdr:from>
    <xdr:to>
      <xdr:col>5</xdr:col>
      <xdr:colOff>34290</xdr:colOff>
      <xdr:row>725</xdr:row>
      <xdr:rowOff>45719</xdr:rowOff>
    </xdr:to>
    <xdr:pic>
      <xdr:nvPicPr>
        <xdr:cNvPr id="1455" name="Picture 5624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725</xdr:row>
      <xdr:rowOff>0</xdr:rowOff>
    </xdr:from>
    <xdr:to>
      <xdr:col>5</xdr:col>
      <xdr:colOff>34290</xdr:colOff>
      <xdr:row>725</xdr:row>
      <xdr:rowOff>45719</xdr:rowOff>
    </xdr:to>
    <xdr:pic>
      <xdr:nvPicPr>
        <xdr:cNvPr id="1456" name="Picture 56240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726</xdr:row>
      <xdr:rowOff>0</xdr:rowOff>
    </xdr:from>
    <xdr:to>
      <xdr:col>5</xdr:col>
      <xdr:colOff>34290</xdr:colOff>
      <xdr:row>726</xdr:row>
      <xdr:rowOff>45719</xdr:rowOff>
    </xdr:to>
    <xdr:pic>
      <xdr:nvPicPr>
        <xdr:cNvPr id="1457" name="Picture 5624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726</xdr:row>
      <xdr:rowOff>0</xdr:rowOff>
    </xdr:from>
    <xdr:to>
      <xdr:col>5</xdr:col>
      <xdr:colOff>34290</xdr:colOff>
      <xdr:row>726</xdr:row>
      <xdr:rowOff>45719</xdr:rowOff>
    </xdr:to>
    <xdr:pic>
      <xdr:nvPicPr>
        <xdr:cNvPr id="1458" name="Picture 5624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727</xdr:row>
      <xdr:rowOff>0</xdr:rowOff>
    </xdr:from>
    <xdr:to>
      <xdr:col>5</xdr:col>
      <xdr:colOff>34290</xdr:colOff>
      <xdr:row>727</xdr:row>
      <xdr:rowOff>45719</xdr:rowOff>
    </xdr:to>
    <xdr:pic>
      <xdr:nvPicPr>
        <xdr:cNvPr id="1459" name="Picture 56240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727</xdr:row>
      <xdr:rowOff>0</xdr:rowOff>
    </xdr:from>
    <xdr:to>
      <xdr:col>5</xdr:col>
      <xdr:colOff>34290</xdr:colOff>
      <xdr:row>727</xdr:row>
      <xdr:rowOff>45719</xdr:rowOff>
    </xdr:to>
    <xdr:pic>
      <xdr:nvPicPr>
        <xdr:cNvPr id="1460" name="Picture 5624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731</xdr:row>
      <xdr:rowOff>0</xdr:rowOff>
    </xdr:from>
    <xdr:to>
      <xdr:col>5</xdr:col>
      <xdr:colOff>34290</xdr:colOff>
      <xdr:row>731</xdr:row>
      <xdr:rowOff>45719</xdr:rowOff>
    </xdr:to>
    <xdr:pic>
      <xdr:nvPicPr>
        <xdr:cNvPr id="1485" name="Picture 56240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731</xdr:row>
      <xdr:rowOff>0</xdr:rowOff>
    </xdr:from>
    <xdr:to>
      <xdr:col>5</xdr:col>
      <xdr:colOff>34290</xdr:colOff>
      <xdr:row>731</xdr:row>
      <xdr:rowOff>45719</xdr:rowOff>
    </xdr:to>
    <xdr:pic>
      <xdr:nvPicPr>
        <xdr:cNvPr id="1486" name="Picture 56240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732</xdr:row>
      <xdr:rowOff>0</xdr:rowOff>
    </xdr:from>
    <xdr:to>
      <xdr:col>5</xdr:col>
      <xdr:colOff>34290</xdr:colOff>
      <xdr:row>732</xdr:row>
      <xdr:rowOff>45719</xdr:rowOff>
    </xdr:to>
    <xdr:pic>
      <xdr:nvPicPr>
        <xdr:cNvPr id="1487" name="Picture 5624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732</xdr:row>
      <xdr:rowOff>0</xdr:rowOff>
    </xdr:from>
    <xdr:to>
      <xdr:col>5</xdr:col>
      <xdr:colOff>34290</xdr:colOff>
      <xdr:row>732</xdr:row>
      <xdr:rowOff>45719</xdr:rowOff>
    </xdr:to>
    <xdr:pic>
      <xdr:nvPicPr>
        <xdr:cNvPr id="1488" name="Picture 5624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733</xdr:row>
      <xdr:rowOff>0</xdr:rowOff>
    </xdr:from>
    <xdr:to>
      <xdr:col>5</xdr:col>
      <xdr:colOff>34290</xdr:colOff>
      <xdr:row>733</xdr:row>
      <xdr:rowOff>45719</xdr:rowOff>
    </xdr:to>
    <xdr:pic>
      <xdr:nvPicPr>
        <xdr:cNvPr id="1489" name="Picture 5624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733</xdr:row>
      <xdr:rowOff>0</xdr:rowOff>
    </xdr:from>
    <xdr:to>
      <xdr:col>5</xdr:col>
      <xdr:colOff>34290</xdr:colOff>
      <xdr:row>733</xdr:row>
      <xdr:rowOff>45719</xdr:rowOff>
    </xdr:to>
    <xdr:pic>
      <xdr:nvPicPr>
        <xdr:cNvPr id="1490" name="Picture 5624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734</xdr:row>
      <xdr:rowOff>0</xdr:rowOff>
    </xdr:from>
    <xdr:to>
      <xdr:col>5</xdr:col>
      <xdr:colOff>34290</xdr:colOff>
      <xdr:row>734</xdr:row>
      <xdr:rowOff>45719</xdr:rowOff>
    </xdr:to>
    <xdr:pic>
      <xdr:nvPicPr>
        <xdr:cNvPr id="1491" name="Picture 5624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734</xdr:row>
      <xdr:rowOff>0</xdr:rowOff>
    </xdr:from>
    <xdr:to>
      <xdr:col>5</xdr:col>
      <xdr:colOff>34290</xdr:colOff>
      <xdr:row>734</xdr:row>
      <xdr:rowOff>45719</xdr:rowOff>
    </xdr:to>
    <xdr:pic>
      <xdr:nvPicPr>
        <xdr:cNvPr id="1492" name="Picture 5624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738</xdr:row>
      <xdr:rowOff>0</xdr:rowOff>
    </xdr:from>
    <xdr:to>
      <xdr:col>5</xdr:col>
      <xdr:colOff>34290</xdr:colOff>
      <xdr:row>738</xdr:row>
      <xdr:rowOff>45719</xdr:rowOff>
    </xdr:to>
    <xdr:pic>
      <xdr:nvPicPr>
        <xdr:cNvPr id="1507" name="Picture 56240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738</xdr:row>
      <xdr:rowOff>0</xdr:rowOff>
    </xdr:from>
    <xdr:to>
      <xdr:col>5</xdr:col>
      <xdr:colOff>34290</xdr:colOff>
      <xdr:row>738</xdr:row>
      <xdr:rowOff>45719</xdr:rowOff>
    </xdr:to>
    <xdr:pic>
      <xdr:nvPicPr>
        <xdr:cNvPr id="1508" name="Picture 5624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739</xdr:row>
      <xdr:rowOff>0</xdr:rowOff>
    </xdr:from>
    <xdr:to>
      <xdr:col>5</xdr:col>
      <xdr:colOff>34290</xdr:colOff>
      <xdr:row>739</xdr:row>
      <xdr:rowOff>45719</xdr:rowOff>
    </xdr:to>
    <xdr:pic>
      <xdr:nvPicPr>
        <xdr:cNvPr id="1509" name="Picture 56240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739</xdr:row>
      <xdr:rowOff>0</xdr:rowOff>
    </xdr:from>
    <xdr:to>
      <xdr:col>5</xdr:col>
      <xdr:colOff>34290</xdr:colOff>
      <xdr:row>739</xdr:row>
      <xdr:rowOff>45719</xdr:rowOff>
    </xdr:to>
    <xdr:pic>
      <xdr:nvPicPr>
        <xdr:cNvPr id="1510" name="Picture 5624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740</xdr:row>
      <xdr:rowOff>0</xdr:rowOff>
    </xdr:from>
    <xdr:to>
      <xdr:col>5</xdr:col>
      <xdr:colOff>34290</xdr:colOff>
      <xdr:row>740</xdr:row>
      <xdr:rowOff>45719</xdr:rowOff>
    </xdr:to>
    <xdr:pic>
      <xdr:nvPicPr>
        <xdr:cNvPr id="1511" name="Picture 5624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740</xdr:row>
      <xdr:rowOff>0</xdr:rowOff>
    </xdr:from>
    <xdr:to>
      <xdr:col>5</xdr:col>
      <xdr:colOff>34290</xdr:colOff>
      <xdr:row>740</xdr:row>
      <xdr:rowOff>45719</xdr:rowOff>
    </xdr:to>
    <xdr:pic>
      <xdr:nvPicPr>
        <xdr:cNvPr id="1512" name="Picture 56240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77175" y="517093200"/>
          <a:ext cx="3429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19050</xdr:colOff>
      <xdr:row>381</xdr:row>
      <xdr:rowOff>19050</xdr:rowOff>
    </xdr:from>
    <xdr:ext cx="0" cy="522114"/>
    <xdr:pic>
      <xdr:nvPicPr>
        <xdr:cNvPr id="136" name="Picture 53635">
          <a:extLst>
            <a:ext uri="{FF2B5EF4-FFF2-40B4-BE49-F238E27FC236}">
              <a16:creationId xmlns:a16="http://schemas.microsoft.com/office/drawing/2014/main" id="{1C60FC32-2576-4653-AE88-CA4E1C782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4227175" y="308263925"/>
          <a:ext cx="0" cy="522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24</xdr:col>
      <xdr:colOff>14605</xdr:colOff>
      <xdr:row>380</xdr:row>
      <xdr:rowOff>15875</xdr:rowOff>
    </xdr:from>
    <xdr:to>
      <xdr:col>24</xdr:col>
      <xdr:colOff>1028699</xdr:colOff>
      <xdr:row>380</xdr:row>
      <xdr:rowOff>619125</xdr:rowOff>
    </xdr:to>
    <xdr:pic>
      <xdr:nvPicPr>
        <xdr:cNvPr id="138" name="Picture 121">
          <a:extLst>
            <a:ext uri="{FF2B5EF4-FFF2-40B4-BE49-F238E27FC236}">
              <a16:creationId xmlns:a16="http://schemas.microsoft.com/office/drawing/2014/main" id="{3C236D04-AE82-451E-AD15-1BC3A0AE84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5270480" y="314515500"/>
          <a:ext cx="1014094" cy="603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1045028</xdr:colOff>
      <xdr:row>560</xdr:row>
      <xdr:rowOff>634999</xdr:rowOff>
    </xdr:from>
    <xdr:to>
      <xdr:col>10</xdr:col>
      <xdr:colOff>1037544</xdr:colOff>
      <xdr:row>561</xdr:row>
      <xdr:rowOff>619124</xdr:rowOff>
    </xdr:to>
    <xdr:pic>
      <xdr:nvPicPr>
        <xdr:cNvPr id="52" name="Picture 140">
          <a:extLst>
            <a:ext uri="{FF2B5EF4-FFF2-40B4-BE49-F238E27FC236}">
              <a16:creationId xmlns:a16="http://schemas.microsoft.com/office/drawing/2014/main" id="{08E0DFD5-EBD7-411C-8B08-6ACEE0C7BC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300903" y="312426349"/>
          <a:ext cx="1040266" cy="628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13</xdr:col>
      <xdr:colOff>0</xdr:colOff>
      <xdr:row>1013</xdr:row>
      <xdr:rowOff>0</xdr:rowOff>
    </xdr:from>
    <xdr:ext cx="1048488" cy="541113"/>
    <xdr:pic>
      <xdr:nvPicPr>
        <xdr:cNvPr id="54" name="Picture 2512">
          <a:extLst>
            <a:ext uri="{FF2B5EF4-FFF2-40B4-BE49-F238E27FC236}">
              <a16:creationId xmlns:a16="http://schemas.microsoft.com/office/drawing/2014/main" id="{BAFA72E3-1708-402B-A707-CA810E55BD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685625" y="306181125"/>
          <a:ext cx="1048488" cy="541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238125</xdr:colOff>
      <xdr:row>1060</xdr:row>
      <xdr:rowOff>387350</xdr:rowOff>
    </xdr:from>
    <xdr:ext cx="1512602" cy="1603375"/>
    <xdr:pic>
      <xdr:nvPicPr>
        <xdr:cNvPr id="60" name="Obraz 59">
          <a:extLst>
            <a:ext uri="{FF2B5EF4-FFF2-40B4-BE49-F238E27FC236}">
              <a16:creationId xmlns:a16="http://schemas.microsoft.com/office/drawing/2014/main" id="{0E7AE661-0646-4A01-B44F-3FEA9C06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2974725"/>
          <a:ext cx="1512602" cy="1603375"/>
        </a:xfrm>
        <a:prstGeom prst="rect">
          <a:avLst/>
        </a:prstGeom>
      </xdr:spPr>
    </xdr:pic>
    <xdr:clientData/>
  </xdr:oneCellAnchor>
  <xdr:twoCellAnchor>
    <xdr:from>
      <xdr:col>8</xdr:col>
      <xdr:colOff>60324</xdr:colOff>
      <xdr:row>1058</xdr:row>
      <xdr:rowOff>617855</xdr:rowOff>
    </xdr:from>
    <xdr:to>
      <xdr:col>8</xdr:col>
      <xdr:colOff>1047749</xdr:colOff>
      <xdr:row>1059</xdr:row>
      <xdr:rowOff>492125</xdr:rowOff>
    </xdr:to>
    <xdr:pic>
      <xdr:nvPicPr>
        <xdr:cNvPr id="62" name="Picture 117">
          <a:extLst>
            <a:ext uri="{FF2B5EF4-FFF2-40B4-BE49-F238E27FC236}">
              <a16:creationId xmlns:a16="http://schemas.microsoft.com/office/drawing/2014/main" id="{51531726-C44B-4C3A-8C41-B6301341604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950199" y="306163980"/>
          <a:ext cx="987425" cy="50927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7</xdr:col>
      <xdr:colOff>0</xdr:colOff>
      <xdr:row>888</xdr:row>
      <xdr:rowOff>0</xdr:rowOff>
    </xdr:from>
    <xdr:ext cx="1080634" cy="541162"/>
    <xdr:pic>
      <xdr:nvPicPr>
        <xdr:cNvPr id="53" name="Picture 58454">
          <a:extLst>
            <a:ext uri="{FF2B5EF4-FFF2-40B4-BE49-F238E27FC236}">
              <a16:creationId xmlns:a16="http://schemas.microsoft.com/office/drawing/2014/main" id="{5FF7E21A-4C9D-4BB1-AE0C-3EA717D79B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85375" y="699547750"/>
          <a:ext cx="1080634" cy="541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888</xdr:row>
      <xdr:rowOff>0</xdr:rowOff>
    </xdr:from>
    <xdr:ext cx="1080634" cy="541162"/>
    <xdr:pic>
      <xdr:nvPicPr>
        <xdr:cNvPr id="61" name="Picture 58454">
          <a:extLst>
            <a:ext uri="{FF2B5EF4-FFF2-40B4-BE49-F238E27FC236}">
              <a16:creationId xmlns:a16="http://schemas.microsoft.com/office/drawing/2014/main" id="{6519A6DB-E65D-456D-B69D-315C5BC2FE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9985375" y="699547750"/>
          <a:ext cx="1080634" cy="541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15875</xdr:colOff>
      <xdr:row>887</xdr:row>
      <xdr:rowOff>603250</xdr:rowOff>
    </xdr:from>
    <xdr:ext cx="1031875" cy="531377"/>
    <xdr:pic>
      <xdr:nvPicPr>
        <xdr:cNvPr id="65" name="Picture 60907">
          <a:extLst>
            <a:ext uri="{FF2B5EF4-FFF2-40B4-BE49-F238E27FC236}">
              <a16:creationId xmlns:a16="http://schemas.microsoft.com/office/drawing/2014/main" id="{D5382229-299A-4AC3-BEFE-0ED4CCDD20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1080750" y="638254375"/>
          <a:ext cx="1031875" cy="5313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10</xdr:col>
      <xdr:colOff>0</xdr:colOff>
      <xdr:row>737</xdr:row>
      <xdr:rowOff>0</xdr:rowOff>
    </xdr:from>
    <xdr:to>
      <xdr:col>10</xdr:col>
      <xdr:colOff>1038225</xdr:colOff>
      <xdr:row>738</xdr:row>
      <xdr:rowOff>15875</xdr:rowOff>
    </xdr:to>
    <xdr:pic>
      <xdr:nvPicPr>
        <xdr:cNvPr id="69" name="Picture 1249">
          <a:extLst>
            <a:ext uri="{FF2B5EF4-FFF2-40B4-BE49-F238E27FC236}">
              <a16:creationId xmlns:a16="http://schemas.microsoft.com/office/drawing/2014/main" id="{F02C458A-039B-4445-B490-59273D71D5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3160375" y="550735500"/>
          <a:ext cx="1038225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7</xdr:col>
      <xdr:colOff>98425</xdr:colOff>
      <xdr:row>1055</xdr:row>
      <xdr:rowOff>0</xdr:rowOff>
    </xdr:from>
    <xdr:ext cx="933450" cy="533400"/>
    <xdr:pic>
      <xdr:nvPicPr>
        <xdr:cNvPr id="64" name="Picture 59167">
          <a:extLst>
            <a:ext uri="{FF2B5EF4-FFF2-40B4-BE49-F238E27FC236}">
              <a16:creationId xmlns:a16="http://schemas.microsoft.com/office/drawing/2014/main" id="{1F3DF852-186C-46C1-B98B-6953F3B238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0083800" y="7753350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63500</xdr:colOff>
      <xdr:row>1055</xdr:row>
      <xdr:rowOff>3175</xdr:rowOff>
    </xdr:from>
    <xdr:ext cx="1025071" cy="517525"/>
    <xdr:pic>
      <xdr:nvPicPr>
        <xdr:cNvPr id="66" name="Picture 59835">
          <a:extLst>
            <a:ext uri="{FF2B5EF4-FFF2-40B4-BE49-F238E27FC236}">
              <a16:creationId xmlns:a16="http://schemas.microsoft.com/office/drawing/2014/main" id="{64EE22EE-0692-4858-88E1-B9CA5E0745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9001125" y="775338175"/>
          <a:ext cx="1025071" cy="51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1055</xdr:row>
      <xdr:rowOff>0</xdr:rowOff>
    </xdr:from>
    <xdr:ext cx="1037544" cy="533400"/>
    <xdr:pic>
      <xdr:nvPicPr>
        <xdr:cNvPr id="67" name="Picture 60264">
          <a:extLst>
            <a:ext uri="{FF2B5EF4-FFF2-40B4-BE49-F238E27FC236}">
              <a16:creationId xmlns:a16="http://schemas.microsoft.com/office/drawing/2014/main" id="{B5BDE0C2-4208-44DB-9CA1-CDB68D7BC8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889875" y="775335000"/>
          <a:ext cx="103754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19049</xdr:colOff>
      <xdr:row>1054</xdr:row>
      <xdr:rowOff>507999</xdr:rowOff>
    </xdr:from>
    <xdr:ext cx="1002723" cy="523875"/>
    <xdr:pic>
      <xdr:nvPicPr>
        <xdr:cNvPr id="68" name="Picture 60288">
          <a:extLst>
            <a:ext uri="{FF2B5EF4-FFF2-40B4-BE49-F238E27FC236}">
              <a16:creationId xmlns:a16="http://schemas.microsoft.com/office/drawing/2014/main" id="{B0D990F7-5D11-4DAC-AE9A-95BC0DB312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1083924" y="775334999"/>
          <a:ext cx="100272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523876</xdr:colOff>
      <xdr:row>1056</xdr:row>
      <xdr:rowOff>79376</xdr:rowOff>
    </xdr:from>
    <xdr:to>
      <xdr:col>0</xdr:col>
      <xdr:colOff>1216153</xdr:colOff>
      <xdr:row>1056</xdr:row>
      <xdr:rowOff>848615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EF1E212D-FF01-69DA-D616-6C32BB5DE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755808751"/>
          <a:ext cx="692277" cy="769239"/>
        </a:xfrm>
        <a:prstGeom prst="rect">
          <a:avLst/>
        </a:prstGeom>
      </xdr:spPr>
    </xdr:pic>
    <xdr:clientData/>
  </xdr:twoCellAnchor>
  <xdr:oneCellAnchor>
    <xdr:from>
      <xdr:col>9</xdr:col>
      <xdr:colOff>19049</xdr:colOff>
      <xdr:row>1038</xdr:row>
      <xdr:rowOff>507999</xdr:rowOff>
    </xdr:from>
    <xdr:ext cx="1002723" cy="523875"/>
    <xdr:pic>
      <xdr:nvPicPr>
        <xdr:cNvPr id="72" name="Picture 60288">
          <a:extLst>
            <a:ext uri="{FF2B5EF4-FFF2-40B4-BE49-F238E27FC236}">
              <a16:creationId xmlns:a16="http://schemas.microsoft.com/office/drawing/2014/main" id="{D2BFDFBF-C9E6-4BA9-93C8-329BD8ECEC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1083924" y="755173749"/>
          <a:ext cx="1002723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444500</xdr:colOff>
      <xdr:row>1040</xdr:row>
      <xdr:rowOff>333375</xdr:rowOff>
    </xdr:from>
    <xdr:ext cx="1347212" cy="1476375"/>
    <xdr:pic>
      <xdr:nvPicPr>
        <xdr:cNvPr id="73" name="Obraz 72">
          <a:extLst>
            <a:ext uri="{FF2B5EF4-FFF2-40B4-BE49-F238E27FC236}">
              <a16:creationId xmlns:a16="http://schemas.microsoft.com/office/drawing/2014/main" id="{76D75A89-0781-4E1D-9FD3-47B6D861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748728500"/>
          <a:ext cx="1347212" cy="1476375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1055</xdr:row>
      <xdr:rowOff>1</xdr:rowOff>
    </xdr:from>
    <xdr:to>
      <xdr:col>9</xdr:col>
      <xdr:colOff>998536</xdr:colOff>
      <xdr:row>1055</xdr:row>
      <xdr:rowOff>539751</xdr:rowOff>
    </xdr:to>
    <xdr:pic>
      <xdr:nvPicPr>
        <xdr:cNvPr id="74" name="Picture 59638">
          <a:extLst>
            <a:ext uri="{FF2B5EF4-FFF2-40B4-BE49-F238E27FC236}">
              <a16:creationId xmlns:a16="http://schemas.microsoft.com/office/drawing/2014/main" id="{A498A050-D500-42DF-9439-285A568FCE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2112625" y="757205751"/>
          <a:ext cx="998536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1039</xdr:row>
      <xdr:rowOff>1</xdr:rowOff>
    </xdr:from>
    <xdr:ext cx="998536" cy="539750"/>
    <xdr:pic>
      <xdr:nvPicPr>
        <xdr:cNvPr id="75" name="Picture 59638">
          <a:extLst>
            <a:ext uri="{FF2B5EF4-FFF2-40B4-BE49-F238E27FC236}">
              <a16:creationId xmlns:a16="http://schemas.microsoft.com/office/drawing/2014/main" id="{FA92879D-B33F-4C6D-A3D5-36358B1BF8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2112625" y="757205751"/>
          <a:ext cx="998536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11</xdr:col>
      <xdr:colOff>0</xdr:colOff>
      <xdr:row>561</xdr:row>
      <xdr:rowOff>0</xdr:rowOff>
    </xdr:from>
    <xdr:to>
      <xdr:col>11</xdr:col>
      <xdr:colOff>34017</xdr:colOff>
      <xdr:row>561</xdr:row>
      <xdr:rowOff>533400</xdr:rowOff>
    </xdr:to>
    <xdr:pic>
      <xdr:nvPicPr>
        <xdr:cNvPr id="76" name="Picture 119">
          <a:extLst>
            <a:ext uri="{FF2B5EF4-FFF2-40B4-BE49-F238E27FC236}">
              <a16:creationId xmlns:a16="http://schemas.microsoft.com/office/drawing/2014/main" id="{60C86A78-4EFA-40AD-80B2-970AF51487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937625" y="426196125"/>
          <a:ext cx="34017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38099</xdr:colOff>
      <xdr:row>561</xdr:row>
      <xdr:rowOff>0</xdr:rowOff>
    </xdr:from>
    <xdr:to>
      <xdr:col>12</xdr:col>
      <xdr:colOff>0</xdr:colOff>
      <xdr:row>561</xdr:row>
      <xdr:rowOff>533400</xdr:rowOff>
    </xdr:to>
    <xdr:pic>
      <xdr:nvPicPr>
        <xdr:cNvPr id="130" name="Picture 121">
          <a:extLst>
            <a:ext uri="{FF2B5EF4-FFF2-40B4-BE49-F238E27FC236}">
              <a16:creationId xmlns:a16="http://schemas.microsoft.com/office/drawing/2014/main" id="{18B2D710-AC7C-4BAB-A012-C9DF7DFD550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8975724" y="426196125"/>
          <a:ext cx="1009651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412750</xdr:colOff>
      <xdr:row>550</xdr:row>
      <xdr:rowOff>63500</xdr:rowOff>
    </xdr:from>
    <xdr:to>
      <xdr:col>0</xdr:col>
      <xdr:colOff>1206500</xdr:colOff>
      <xdr:row>550</xdr:row>
      <xdr:rowOff>1167627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22360133-1677-1565-FDCC-0500AFC25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23719625"/>
          <a:ext cx="793750" cy="1104127"/>
        </a:xfrm>
        <a:prstGeom prst="rect">
          <a:avLst/>
        </a:prstGeom>
      </xdr:spPr>
    </xdr:pic>
    <xdr:clientData/>
  </xdr:twoCellAnchor>
  <xdr:oneCellAnchor>
    <xdr:from>
      <xdr:col>10</xdr:col>
      <xdr:colOff>1031875</xdr:colOff>
      <xdr:row>1084</xdr:row>
      <xdr:rowOff>0</xdr:rowOff>
    </xdr:from>
    <xdr:ext cx="1086485" cy="533400"/>
    <xdr:pic>
      <xdr:nvPicPr>
        <xdr:cNvPr id="139" name="Picture 61590">
          <a:extLst>
            <a:ext uri="{FF2B5EF4-FFF2-40B4-BE49-F238E27FC236}">
              <a16:creationId xmlns:a16="http://schemas.microsoft.com/office/drawing/2014/main" id="{B6A32D76-044C-4402-A1F5-C783935473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2096750" y="664845000"/>
          <a:ext cx="10864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587375</xdr:colOff>
      <xdr:row>1086</xdr:row>
      <xdr:rowOff>90800</xdr:rowOff>
    </xdr:from>
    <xdr:to>
      <xdr:col>0</xdr:col>
      <xdr:colOff>1222375</xdr:colOff>
      <xdr:row>1086</xdr:row>
      <xdr:rowOff>857249</xdr:rowOff>
    </xdr:to>
    <xdr:pic>
      <xdr:nvPicPr>
        <xdr:cNvPr id="141" name="Obraz 140" descr="_MG_7970.jpg">
          <a:extLst>
            <a:ext uri="{FF2B5EF4-FFF2-40B4-BE49-F238E27FC236}">
              <a16:creationId xmlns:a16="http://schemas.microsoft.com/office/drawing/2014/main" id="{A39772EF-C596-4853-924C-8BA344C8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587375" y="774330425"/>
          <a:ext cx="635000" cy="7664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1087</xdr:row>
      <xdr:rowOff>53974</xdr:rowOff>
    </xdr:from>
    <xdr:to>
      <xdr:col>0</xdr:col>
      <xdr:colOff>1145267</xdr:colOff>
      <xdr:row>1087</xdr:row>
      <xdr:rowOff>873124</xdr:rowOff>
    </xdr:to>
    <xdr:pic>
      <xdr:nvPicPr>
        <xdr:cNvPr id="143" name="Obraz 142" descr="Flakon Polo 022 srebrny.jpg">
          <a:extLst>
            <a:ext uri="{FF2B5EF4-FFF2-40B4-BE49-F238E27FC236}">
              <a16:creationId xmlns:a16="http://schemas.microsoft.com/office/drawing/2014/main" id="{F9706599-17EA-4A9A-B535-0AC8B229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666750" y="775309599"/>
          <a:ext cx="478517" cy="81915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763</xdr:row>
      <xdr:rowOff>0</xdr:rowOff>
    </xdr:from>
    <xdr:to>
      <xdr:col>9</xdr:col>
      <xdr:colOff>1016000</xdr:colOff>
      <xdr:row>763</xdr:row>
      <xdr:rowOff>533400</xdr:rowOff>
    </xdr:to>
    <xdr:pic>
      <xdr:nvPicPr>
        <xdr:cNvPr id="144" name="Picture 168">
          <a:extLst>
            <a:ext uri="{FF2B5EF4-FFF2-40B4-BE49-F238E27FC236}">
              <a16:creationId xmlns:a16="http://schemas.microsoft.com/office/drawing/2014/main" id="{0821205B-1752-4D78-AB37-1E0A2DF11D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985375" y="491744000"/>
          <a:ext cx="101600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10</xdr:col>
      <xdr:colOff>0</xdr:colOff>
      <xdr:row>763</xdr:row>
      <xdr:rowOff>0</xdr:rowOff>
    </xdr:from>
    <xdr:ext cx="1047750" cy="533400"/>
    <xdr:pic>
      <xdr:nvPicPr>
        <xdr:cNvPr id="145" name="Picture 437">
          <a:extLst>
            <a:ext uri="{FF2B5EF4-FFF2-40B4-BE49-F238E27FC236}">
              <a16:creationId xmlns:a16="http://schemas.microsoft.com/office/drawing/2014/main" id="{0FA71F7B-E422-4BFF-87D4-D36EF0EA92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64875" y="541686750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31750</xdr:colOff>
      <xdr:row>1084</xdr:row>
      <xdr:rowOff>0</xdr:rowOff>
    </xdr:from>
    <xdr:ext cx="1056821" cy="523971"/>
    <xdr:pic>
      <xdr:nvPicPr>
        <xdr:cNvPr id="133" name="Picture 58454">
          <a:extLst>
            <a:ext uri="{FF2B5EF4-FFF2-40B4-BE49-F238E27FC236}">
              <a16:creationId xmlns:a16="http://schemas.microsoft.com/office/drawing/2014/main" id="{3A6FF493-6142-4993-8A22-2F892270B8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5287625" y="770763000"/>
          <a:ext cx="1056821" cy="523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19048</xdr:colOff>
      <xdr:row>1025</xdr:row>
      <xdr:rowOff>51027</xdr:rowOff>
    </xdr:from>
    <xdr:ext cx="981075" cy="505312"/>
    <xdr:pic>
      <xdr:nvPicPr>
        <xdr:cNvPr id="137" name="Picture 56419">
          <a:extLst>
            <a:ext uri="{FF2B5EF4-FFF2-40B4-BE49-F238E27FC236}">
              <a16:creationId xmlns:a16="http://schemas.microsoft.com/office/drawing/2014/main" id="{E0C51861-6A73-44A4-9446-AE9F96B80B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08923" y="740429277"/>
          <a:ext cx="981075" cy="505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190500</xdr:colOff>
      <xdr:row>1026</xdr:row>
      <xdr:rowOff>190500</xdr:rowOff>
    </xdr:from>
    <xdr:to>
      <xdr:col>0</xdr:col>
      <xdr:colOff>1964447</xdr:colOff>
      <xdr:row>1028</xdr:row>
      <xdr:rowOff>269875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EE90D629-AAC1-6725-1637-1A227298E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43839000"/>
          <a:ext cx="1773947" cy="160337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1066</xdr:row>
      <xdr:rowOff>0</xdr:rowOff>
    </xdr:from>
    <xdr:ext cx="1047750" cy="613410"/>
    <xdr:pic>
      <xdr:nvPicPr>
        <xdr:cNvPr id="180" name="Picture 386">
          <a:extLst>
            <a:ext uri="{FF2B5EF4-FFF2-40B4-BE49-F238E27FC236}">
              <a16:creationId xmlns:a16="http://schemas.microsoft.com/office/drawing/2014/main" id="{6CD05C35-6822-4C20-8B4C-A2883C74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64875" y="771525000"/>
          <a:ext cx="104775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38704</xdr:colOff>
      <xdr:row>1066</xdr:row>
      <xdr:rowOff>22225</xdr:rowOff>
    </xdr:from>
    <xdr:to>
      <xdr:col>5</xdr:col>
      <xdr:colOff>1015243</xdr:colOff>
      <xdr:row>1066</xdr:row>
      <xdr:rowOff>593725</xdr:rowOff>
    </xdr:to>
    <xdr:pic>
      <xdr:nvPicPr>
        <xdr:cNvPr id="182" name="Picture 117">
          <a:extLst>
            <a:ext uri="{FF2B5EF4-FFF2-40B4-BE49-F238E27FC236}">
              <a16:creationId xmlns:a16="http://schemas.microsoft.com/office/drawing/2014/main" id="{F09978B7-6813-4FE7-B585-7041B86D1D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928579" y="329984100"/>
          <a:ext cx="976539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7</xdr:col>
      <xdr:colOff>18233</xdr:colOff>
      <xdr:row>1066</xdr:row>
      <xdr:rowOff>15240</xdr:rowOff>
    </xdr:from>
    <xdr:ext cx="1025298" cy="581025"/>
    <xdr:pic>
      <xdr:nvPicPr>
        <xdr:cNvPr id="202" name="Picture 56230">
          <a:extLst>
            <a:ext uri="{FF2B5EF4-FFF2-40B4-BE49-F238E27FC236}">
              <a16:creationId xmlns:a16="http://schemas.microsoft.com/office/drawing/2014/main" id="{063BD238-5E57-438E-867E-CEC5EE13D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03608" y="329977115"/>
          <a:ext cx="1025298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1066</xdr:row>
      <xdr:rowOff>12700</xdr:rowOff>
    </xdr:from>
    <xdr:ext cx="1044575" cy="590550"/>
    <xdr:pic>
      <xdr:nvPicPr>
        <xdr:cNvPr id="203" name="Picture 56645">
          <a:extLst>
            <a:ext uri="{FF2B5EF4-FFF2-40B4-BE49-F238E27FC236}">
              <a16:creationId xmlns:a16="http://schemas.microsoft.com/office/drawing/2014/main" id="{DAB4F0DA-E4B2-4384-B356-1161935F8F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112625" y="329974575"/>
          <a:ext cx="1044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1045845</xdr:colOff>
      <xdr:row>1066</xdr:row>
      <xdr:rowOff>0</xdr:rowOff>
    </xdr:from>
    <xdr:ext cx="1033780" cy="635000"/>
    <xdr:pic>
      <xdr:nvPicPr>
        <xdr:cNvPr id="204" name="Picture 386">
          <a:extLst>
            <a:ext uri="{FF2B5EF4-FFF2-40B4-BE49-F238E27FC236}">
              <a16:creationId xmlns:a16="http://schemas.microsoft.com/office/drawing/2014/main" id="{EAB68394-F681-4368-A3AF-9266E2D6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031220" y="329961875"/>
          <a:ext cx="103378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1066</xdr:row>
      <xdr:rowOff>0</xdr:rowOff>
    </xdr:from>
    <xdr:ext cx="1015093" cy="635000"/>
    <xdr:pic>
      <xdr:nvPicPr>
        <xdr:cNvPr id="205" name="Picture 51722">
          <a:extLst>
            <a:ext uri="{FF2B5EF4-FFF2-40B4-BE49-F238E27FC236}">
              <a16:creationId xmlns:a16="http://schemas.microsoft.com/office/drawing/2014/main" id="{89E1753D-42B0-4C28-9F48-6FFA17FD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3160375" y="329961875"/>
          <a:ext cx="1015093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238125</xdr:colOff>
      <xdr:row>1068</xdr:row>
      <xdr:rowOff>31750</xdr:rowOff>
    </xdr:from>
    <xdr:to>
      <xdr:col>0</xdr:col>
      <xdr:colOff>2076069</xdr:colOff>
      <xdr:row>1070</xdr:row>
      <xdr:rowOff>279654</xdr:rowOff>
    </xdr:to>
    <xdr:pic>
      <xdr:nvPicPr>
        <xdr:cNvPr id="290" name="Obraz 289">
          <a:extLst>
            <a:ext uri="{FF2B5EF4-FFF2-40B4-BE49-F238E27FC236}">
              <a16:creationId xmlns:a16="http://schemas.microsoft.com/office/drawing/2014/main" id="{A7D4EA07-CC76-D470-68DE-97C1F46F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9651750"/>
          <a:ext cx="1837944" cy="1517904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70</xdr:row>
      <xdr:rowOff>355599</xdr:rowOff>
    </xdr:from>
    <xdr:to>
      <xdr:col>0</xdr:col>
      <xdr:colOff>1933508</xdr:colOff>
      <xdr:row>73</xdr:row>
      <xdr:rowOff>476249</xdr:rowOff>
    </xdr:to>
    <xdr:pic>
      <xdr:nvPicPr>
        <xdr:cNvPr id="359" name="Obraz 358">
          <a:extLst>
            <a:ext uri="{FF2B5EF4-FFF2-40B4-BE49-F238E27FC236}">
              <a16:creationId xmlns:a16="http://schemas.microsoft.com/office/drawing/2014/main" id="{B981AE80-055F-5BD4-BF86-A378EE40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58204099"/>
          <a:ext cx="1774758" cy="202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44</xdr:row>
      <xdr:rowOff>111125</xdr:rowOff>
    </xdr:from>
    <xdr:to>
      <xdr:col>0</xdr:col>
      <xdr:colOff>1698625</xdr:colOff>
      <xdr:row>45</xdr:row>
      <xdr:rowOff>970151</xdr:rowOff>
    </xdr:to>
    <xdr:pic>
      <xdr:nvPicPr>
        <xdr:cNvPr id="424" name="Obraz 423">
          <a:extLst>
            <a:ext uri="{FF2B5EF4-FFF2-40B4-BE49-F238E27FC236}">
              <a16:creationId xmlns:a16="http://schemas.microsoft.com/office/drawing/2014/main" id="{29D17B38-92F4-5197-D7C6-3E281792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6163250"/>
          <a:ext cx="1365250" cy="2129026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49</xdr:row>
      <xdr:rowOff>111125</xdr:rowOff>
    </xdr:from>
    <xdr:to>
      <xdr:col>0</xdr:col>
      <xdr:colOff>1714499</xdr:colOff>
      <xdr:row>50</xdr:row>
      <xdr:rowOff>965147</xdr:rowOff>
    </xdr:to>
    <xdr:pic>
      <xdr:nvPicPr>
        <xdr:cNvPr id="573" name="Obraz 572">
          <a:extLst>
            <a:ext uri="{FF2B5EF4-FFF2-40B4-BE49-F238E27FC236}">
              <a16:creationId xmlns:a16="http://schemas.microsoft.com/office/drawing/2014/main" id="{84F9FCBC-AB5C-B7BC-F50D-C42C236B5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40608250"/>
          <a:ext cx="1412874" cy="2124022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124</xdr:row>
      <xdr:rowOff>95250</xdr:rowOff>
    </xdr:from>
    <xdr:to>
      <xdr:col>0</xdr:col>
      <xdr:colOff>1873249</xdr:colOff>
      <xdr:row>125</xdr:row>
      <xdr:rowOff>1132380</xdr:rowOff>
    </xdr:to>
    <xdr:pic>
      <xdr:nvPicPr>
        <xdr:cNvPr id="788" name="Obraz 787">
          <a:extLst>
            <a:ext uri="{FF2B5EF4-FFF2-40B4-BE49-F238E27FC236}">
              <a16:creationId xmlns:a16="http://schemas.microsoft.com/office/drawing/2014/main" id="{C1752FCA-DA18-D179-850A-59761B8B7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6551750"/>
          <a:ext cx="1539874" cy="23071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138</xdr:row>
      <xdr:rowOff>523875</xdr:rowOff>
    </xdr:from>
    <xdr:to>
      <xdr:col>0</xdr:col>
      <xdr:colOff>2140245</xdr:colOff>
      <xdr:row>139</xdr:row>
      <xdr:rowOff>936625</xdr:rowOff>
    </xdr:to>
    <xdr:pic>
      <xdr:nvPicPr>
        <xdr:cNvPr id="825" name="Obraz 824">
          <a:extLst>
            <a:ext uri="{FF2B5EF4-FFF2-40B4-BE49-F238E27FC236}">
              <a16:creationId xmlns:a16="http://schemas.microsoft.com/office/drawing/2014/main" id="{A645C59F-CD30-D389-BCB3-641A736F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7188000"/>
          <a:ext cx="2044995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130</xdr:row>
      <xdr:rowOff>31750</xdr:rowOff>
    </xdr:from>
    <xdr:to>
      <xdr:col>0</xdr:col>
      <xdr:colOff>2082438</xdr:colOff>
      <xdr:row>133</xdr:row>
      <xdr:rowOff>190500</xdr:rowOff>
    </xdr:to>
    <xdr:pic>
      <xdr:nvPicPr>
        <xdr:cNvPr id="1024" name="Obraz 1023">
          <a:extLst>
            <a:ext uri="{FF2B5EF4-FFF2-40B4-BE49-F238E27FC236}">
              <a16:creationId xmlns:a16="http://schemas.microsoft.com/office/drawing/2014/main" id="{29A01F79-55C0-19F1-C146-E765747C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01568250"/>
          <a:ext cx="2050688" cy="2063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117</xdr:row>
      <xdr:rowOff>180974</xdr:rowOff>
    </xdr:from>
    <xdr:to>
      <xdr:col>0</xdr:col>
      <xdr:colOff>1904999</xdr:colOff>
      <xdr:row>120</xdr:row>
      <xdr:rowOff>182458</xdr:rowOff>
    </xdr:to>
    <xdr:pic>
      <xdr:nvPicPr>
        <xdr:cNvPr id="1027" name="Obraz 1026">
          <a:extLst>
            <a:ext uri="{FF2B5EF4-FFF2-40B4-BE49-F238E27FC236}">
              <a16:creationId xmlns:a16="http://schemas.microsoft.com/office/drawing/2014/main" id="{7BDF3266-9791-6E89-2B0D-F80343AE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92192474"/>
          <a:ext cx="1635124" cy="19064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292099</xdr:rowOff>
    </xdr:from>
    <xdr:to>
      <xdr:col>0</xdr:col>
      <xdr:colOff>2213324</xdr:colOff>
      <xdr:row>154</xdr:row>
      <xdr:rowOff>190499</xdr:rowOff>
    </xdr:to>
    <xdr:pic>
      <xdr:nvPicPr>
        <xdr:cNvPr id="1029" name="Obraz 1028">
          <a:extLst>
            <a:ext uri="{FF2B5EF4-FFF2-40B4-BE49-F238E27FC236}">
              <a16:creationId xmlns:a16="http://schemas.microsoft.com/office/drawing/2014/main" id="{8E4FA949-639D-A856-4958-C43702FF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481224"/>
          <a:ext cx="2213324" cy="243840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99</xdr:row>
      <xdr:rowOff>30238</xdr:rowOff>
    </xdr:from>
    <xdr:to>
      <xdr:col>14</xdr:col>
      <xdr:colOff>16510</xdr:colOff>
      <xdr:row>99</xdr:row>
      <xdr:rowOff>563638</xdr:rowOff>
    </xdr:to>
    <xdr:pic>
      <xdr:nvPicPr>
        <xdr:cNvPr id="1030" name="Picture 2524">
          <a:extLst>
            <a:ext uri="{FF2B5EF4-FFF2-40B4-BE49-F238E27FC236}">
              <a16:creationId xmlns:a16="http://schemas.microsoft.com/office/drawing/2014/main" id="{BD5669C8-1EB8-4351-82FD-BED4A91893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112625" y="370536863"/>
          <a:ext cx="106426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oneCellAnchor>
    <xdr:from>
      <xdr:col>14</xdr:col>
      <xdr:colOff>30239</xdr:colOff>
      <xdr:row>98</xdr:row>
      <xdr:rowOff>619881</xdr:rowOff>
    </xdr:from>
    <xdr:ext cx="1043214" cy="635000"/>
    <xdr:pic>
      <xdr:nvPicPr>
        <xdr:cNvPr id="1031" name="Obraz 1030" descr="075.png">
          <a:extLst>
            <a:ext uri="{FF2B5EF4-FFF2-40B4-BE49-F238E27FC236}">
              <a16:creationId xmlns:a16="http://schemas.microsoft.com/office/drawing/2014/main" id="{84D59A80-C329-45B9-8CFD-5468F9310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190614" y="370491506"/>
          <a:ext cx="1043214" cy="63500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875</xdr:row>
      <xdr:rowOff>0</xdr:rowOff>
    </xdr:from>
    <xdr:ext cx="1047750" cy="533400"/>
    <xdr:pic>
      <xdr:nvPicPr>
        <xdr:cNvPr id="1034" name="Picture 437">
          <a:extLst>
            <a:ext uri="{FF2B5EF4-FFF2-40B4-BE49-F238E27FC236}">
              <a16:creationId xmlns:a16="http://schemas.microsoft.com/office/drawing/2014/main" id="{63ADCB71-05DD-4206-A13C-63B5CE7E75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160375" y="569515625"/>
          <a:ext cx="10477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269875</xdr:colOff>
      <xdr:row>218</xdr:row>
      <xdr:rowOff>111125</xdr:rowOff>
    </xdr:from>
    <xdr:to>
      <xdr:col>0</xdr:col>
      <xdr:colOff>1857375</xdr:colOff>
      <xdr:row>219</xdr:row>
      <xdr:rowOff>836583</xdr:rowOff>
    </xdr:to>
    <xdr:pic>
      <xdr:nvPicPr>
        <xdr:cNvPr id="1052" name="Obraz 1051">
          <a:extLst>
            <a:ext uri="{FF2B5EF4-FFF2-40B4-BE49-F238E27FC236}">
              <a16:creationId xmlns:a16="http://schemas.microsoft.com/office/drawing/2014/main" id="{7D01A8AB-5C1E-5354-501D-B32D540E1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74736125"/>
          <a:ext cx="1587500" cy="1931958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301625</xdr:colOff>
      <xdr:row>744</xdr:row>
      <xdr:rowOff>365125</xdr:rowOff>
    </xdr:from>
    <xdr:to>
      <xdr:col>0</xdr:col>
      <xdr:colOff>2038985</xdr:colOff>
      <xdr:row>745</xdr:row>
      <xdr:rowOff>333629</xdr:rowOff>
    </xdr:to>
    <xdr:pic>
      <xdr:nvPicPr>
        <xdr:cNvPr id="1057" name="Obraz 1056">
          <a:extLst>
            <a:ext uri="{FF2B5EF4-FFF2-40B4-BE49-F238E27FC236}">
              <a16:creationId xmlns:a16="http://schemas.microsoft.com/office/drawing/2014/main" id="{825D162C-A194-06AA-38BB-B4770D1A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549560750"/>
          <a:ext cx="1737360" cy="984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Niestandardowy 3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C3D69B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O1090"/>
  <sheetViews>
    <sheetView tabSelected="1" zoomScale="60" zoomScaleNormal="60" zoomScaleSheetLayoutView="50" workbookViewId="0">
      <selection activeCell="AD1" sqref="AD1:AF1048576"/>
    </sheetView>
  </sheetViews>
  <sheetFormatPr defaultColWidth="8.85546875" defaultRowHeight="25.5" x14ac:dyDescent="0.35"/>
  <cols>
    <col min="1" max="1" width="33.5703125" style="46" customWidth="1"/>
    <col min="2" max="2" width="24.42578125" style="249" customWidth="1"/>
    <col min="3" max="3" width="46.85546875" style="323" customWidth="1"/>
    <col min="4" max="4" width="13.28515625" style="49" customWidth="1"/>
    <col min="5" max="5" width="13" style="49" hidden="1" customWidth="1"/>
    <col min="6" max="7" width="15.7109375" style="49" customWidth="1"/>
    <col min="8" max="8" width="16.140625" style="49" customWidth="1"/>
    <col min="9" max="22" width="15.7109375" style="49" customWidth="1"/>
    <col min="23" max="28" width="14.28515625" style="49" customWidth="1"/>
    <col min="29" max="29" width="14.140625" style="49" customWidth="1"/>
    <col min="30" max="30" width="18" style="461" hidden="1" customWidth="1"/>
    <col min="31" max="31" width="18.42578125" style="387" hidden="1" customWidth="1"/>
    <col min="32" max="32" width="31.140625" style="587" hidden="1" customWidth="1"/>
    <col min="33" max="33" width="11.42578125" style="132" customWidth="1"/>
    <col min="34" max="34" width="11.28515625" style="46" customWidth="1"/>
    <col min="35" max="39" width="8.85546875" style="46"/>
    <col min="41" max="41" width="20.7109375" bestFit="1" customWidth="1"/>
    <col min="42" max="16384" width="8.85546875" style="46"/>
  </cols>
  <sheetData>
    <row r="1" spans="1:41" ht="77.25" customHeight="1" x14ac:dyDescent="0.25">
      <c r="A1" s="111" t="s">
        <v>1136</v>
      </c>
      <c r="B1" s="759" t="s">
        <v>464</v>
      </c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585"/>
      <c r="AE1" s="408"/>
      <c r="AF1" s="585"/>
      <c r="AG1" s="170"/>
    </row>
    <row r="2" spans="1:41" ht="50.1" customHeight="1" x14ac:dyDescent="0.25">
      <c r="A2" s="762" t="s">
        <v>1132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85"/>
      <c r="AE2" s="408"/>
      <c r="AF2" s="585"/>
      <c r="AG2" s="170"/>
    </row>
    <row r="3" spans="1:41" ht="50.1" customHeight="1" thickBot="1" x14ac:dyDescent="0.3">
      <c r="A3" s="762" t="s">
        <v>1060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585"/>
      <c r="AE3" s="408"/>
      <c r="AF3" s="585"/>
      <c r="AG3" s="170"/>
    </row>
    <row r="4" spans="1:41" ht="39.950000000000003" customHeight="1" thickBot="1" x14ac:dyDescent="0.3">
      <c r="A4" s="111"/>
      <c r="B4" s="324" t="s">
        <v>1468</v>
      </c>
      <c r="C4" s="325" t="s">
        <v>1097</v>
      </c>
      <c r="D4" s="313"/>
      <c r="E4" s="68"/>
      <c r="F4" s="761" t="s">
        <v>1062</v>
      </c>
      <c r="G4" s="761"/>
      <c r="H4" s="761"/>
      <c r="I4" s="761"/>
      <c r="J4" s="761"/>
      <c r="K4" s="761"/>
      <c r="L4" s="760" t="s">
        <v>1061</v>
      </c>
      <c r="M4" s="760"/>
      <c r="N4" s="760"/>
      <c r="O4" s="760"/>
      <c r="P4" s="760"/>
      <c r="Q4" s="760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585"/>
      <c r="AE4" s="408"/>
      <c r="AF4" s="585"/>
      <c r="AG4" s="170"/>
    </row>
    <row r="5" spans="1:41" ht="50.1" customHeight="1" thickBot="1" x14ac:dyDescent="0.3">
      <c r="A5" s="643" t="s">
        <v>466</v>
      </c>
      <c r="B5" s="621"/>
      <c r="C5" s="644"/>
      <c r="D5" s="649" t="s">
        <v>467</v>
      </c>
      <c r="E5" s="205"/>
      <c r="F5" s="62" t="s">
        <v>469</v>
      </c>
      <c r="G5" s="62" t="s">
        <v>477</v>
      </c>
      <c r="H5" s="62" t="s">
        <v>677</v>
      </c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412" t="s">
        <v>2</v>
      </c>
      <c r="AE5" s="369" t="s">
        <v>1138</v>
      </c>
      <c r="AF5" s="418" t="s">
        <v>1133</v>
      </c>
      <c r="AG5" s="274"/>
      <c r="AN5" s="46"/>
      <c r="AO5" s="46"/>
    </row>
    <row r="6" spans="1:41" ht="50.1" customHeight="1" thickBot="1" x14ac:dyDescent="0.3">
      <c r="A6" s="645"/>
      <c r="B6" s="646"/>
      <c r="C6" s="647"/>
      <c r="D6" s="650"/>
      <c r="E6" s="205"/>
      <c r="F6" s="63" t="s">
        <v>4</v>
      </c>
      <c r="G6" s="63" t="s">
        <v>358</v>
      </c>
      <c r="H6" s="63" t="s">
        <v>54</v>
      </c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412"/>
      <c r="AE6" s="369"/>
      <c r="AF6" s="418">
        <f>SUM(AG7:AG1088)</f>
        <v>0</v>
      </c>
      <c r="AG6" s="274"/>
      <c r="AN6" s="46"/>
      <c r="AO6" s="46"/>
    </row>
    <row r="7" spans="1:41" ht="50.1" customHeight="1" thickBot="1" x14ac:dyDescent="0.35">
      <c r="A7" s="669"/>
      <c r="B7" s="646"/>
      <c r="C7" s="647"/>
      <c r="D7" s="650"/>
      <c r="E7" s="205"/>
      <c r="F7" s="208"/>
      <c r="G7" s="209"/>
      <c r="H7" s="210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419">
        <f>SUM(AD8)</f>
        <v>0</v>
      </c>
      <c r="AE7" s="284"/>
      <c r="AF7" s="415">
        <f>SUM(AF8)</f>
        <v>0</v>
      </c>
      <c r="AG7" s="275">
        <f>AF7</f>
        <v>0</v>
      </c>
      <c r="AN7" s="46"/>
      <c r="AO7" s="46"/>
    </row>
    <row r="8" spans="1:41" ht="150" customHeight="1" thickBot="1" x14ac:dyDescent="0.3">
      <c r="A8" s="276"/>
      <c r="B8" s="315" t="s">
        <v>1040</v>
      </c>
      <c r="C8" s="316" t="s">
        <v>1141</v>
      </c>
      <c r="D8" s="72">
        <v>3</v>
      </c>
      <c r="E8" s="11"/>
      <c r="F8" s="215"/>
      <c r="G8" s="215"/>
      <c r="H8" s="215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419">
        <f t="shared" ref="AD8" si="0">SUM(ROUNDUP(F8/D8,0),ROUNDUP(G8/D8,0),ROUNDUP(H8/D8,0),ROUNDUP(I8/D8,0),ROUNDUP(J8/D8,0),ROUNDUP(K8/D8,0),ROUNDUP(L8/D8,0),ROUNDUP(M8/D8,0),ROUNDUP(N8/D8,0),ROUNDUP(O8/D8,0),ROUNDUP(P8/D8,0),ROUNDUP(Q8/D8,0),ROUNDUP(R8/D8,0),ROUNDUP(S8/D8,0),ROUNDUP(T8/D8,0),ROUNDUP(U8/D8,0),ROUNDUP(V8/D8,0),ROUNDUP(W8/D8,0),ROUNDUP(X8/D8,0),ROUNDUP(Y8/D8,0),ROUNDUP(Z8/D8,0),ROUNDUP(AA8/D8,0),ROUNDUP(AB8/D8,0),ROUNDUP(AC8/D8,0))*D8</f>
        <v>0</v>
      </c>
      <c r="AE8" s="285">
        <v>24.99</v>
      </c>
      <c r="AF8" s="418">
        <f t="shared" ref="AF8" si="1">AD8*AE8</f>
        <v>0</v>
      </c>
      <c r="AN8" s="46"/>
      <c r="AO8" s="46"/>
    </row>
    <row r="9" spans="1:41" ht="50.1" customHeight="1" thickBot="1" x14ac:dyDescent="0.3">
      <c r="A9" s="643" t="s">
        <v>466</v>
      </c>
      <c r="B9" s="621"/>
      <c r="C9" s="644"/>
      <c r="D9" s="649" t="s">
        <v>467</v>
      </c>
      <c r="E9" s="205"/>
      <c r="F9" s="62" t="s">
        <v>469</v>
      </c>
      <c r="G9" s="62" t="s">
        <v>477</v>
      </c>
      <c r="H9" s="62" t="s">
        <v>677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412" t="s">
        <v>2</v>
      </c>
      <c r="AE9" s="369" t="s">
        <v>304</v>
      </c>
      <c r="AF9" s="418" t="s">
        <v>305</v>
      </c>
      <c r="AG9" s="274"/>
      <c r="AN9" s="46"/>
      <c r="AO9" s="46"/>
    </row>
    <row r="10" spans="1:41" ht="50.1" customHeight="1" thickBot="1" x14ac:dyDescent="0.3">
      <c r="A10" s="645"/>
      <c r="B10" s="646"/>
      <c r="C10" s="647"/>
      <c r="D10" s="650"/>
      <c r="E10" s="205"/>
      <c r="F10" s="63" t="s">
        <v>4</v>
      </c>
      <c r="G10" s="63" t="s">
        <v>358</v>
      </c>
      <c r="H10" s="63" t="s">
        <v>54</v>
      </c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412"/>
      <c r="AE10" s="369"/>
      <c r="AF10" s="418"/>
      <c r="AG10" s="274"/>
      <c r="AN10" s="46"/>
      <c r="AO10" s="46"/>
    </row>
    <row r="11" spans="1:41" ht="50.1" customHeight="1" thickBot="1" x14ac:dyDescent="0.35">
      <c r="A11" s="669"/>
      <c r="B11" s="646"/>
      <c r="C11" s="647"/>
      <c r="D11" s="650"/>
      <c r="E11" s="205"/>
      <c r="F11" s="208"/>
      <c r="G11" s="209"/>
      <c r="H11" s="282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419">
        <f>SUM(AD12)</f>
        <v>0</v>
      </c>
      <c r="AE11" s="284"/>
      <c r="AF11" s="415">
        <f>SUM(AF12)</f>
        <v>0</v>
      </c>
      <c r="AG11" s="275">
        <f>AF11</f>
        <v>0</v>
      </c>
      <c r="AN11" s="46"/>
      <c r="AO11" s="46"/>
    </row>
    <row r="12" spans="1:41" ht="150" customHeight="1" thickBot="1" x14ac:dyDescent="0.3">
      <c r="A12" s="276"/>
      <c r="B12" s="226" t="s">
        <v>1041</v>
      </c>
      <c r="C12" s="316" t="s">
        <v>1142</v>
      </c>
      <c r="D12" s="72">
        <v>3</v>
      </c>
      <c r="E12" s="11"/>
      <c r="F12" s="215"/>
      <c r="G12" s="215"/>
      <c r="H12" s="215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419">
        <f t="shared" ref="AD12" si="2">SUM(ROUNDUP(F12/D12,0),ROUNDUP(G12/D12,0),ROUNDUP(H12/D12,0),ROUNDUP(I12/D12,0),ROUNDUP(J12/D12,0),ROUNDUP(K12/D12,0),ROUNDUP(L12/D12,0),ROUNDUP(M12/D12,0),ROUNDUP(N12/D12,0),ROUNDUP(O12/D12,0),ROUNDUP(P12/D12,0),ROUNDUP(Q12/D12,0),ROUNDUP(R12/D12,0),ROUNDUP(S12/D12,0),ROUNDUP(T12/D12,0),ROUNDUP(U12/D12,0),ROUNDUP(V12/D12,0),ROUNDUP(W12/D12,0),ROUNDUP(X12/D12,0),ROUNDUP(Y12/D12,0),ROUNDUP(Z12/D12,0),ROUNDUP(AA12/D12,0),ROUNDUP(AB12/D12,0),ROUNDUP(AC12/D12,0))*D12</f>
        <v>0</v>
      </c>
      <c r="AE12" s="285">
        <v>31.77</v>
      </c>
      <c r="AF12" s="418">
        <f t="shared" ref="AF12" si="3">AD12*AE12</f>
        <v>0</v>
      </c>
      <c r="AG12" s="274"/>
      <c r="AN12" s="46"/>
      <c r="AO12" s="46"/>
    </row>
    <row r="13" spans="1:41" ht="50.1" customHeight="1" thickBot="1" x14ac:dyDescent="0.3">
      <c r="A13" s="643" t="s">
        <v>466</v>
      </c>
      <c r="B13" s="621"/>
      <c r="C13" s="644"/>
      <c r="D13" s="649" t="s">
        <v>467</v>
      </c>
      <c r="E13" s="205"/>
      <c r="F13" s="62" t="s">
        <v>469</v>
      </c>
      <c r="G13" s="62" t="s">
        <v>477</v>
      </c>
      <c r="H13" s="62" t="s">
        <v>677</v>
      </c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412" t="s">
        <v>2</v>
      </c>
      <c r="AE13" s="369" t="s">
        <v>304</v>
      </c>
      <c r="AF13" s="418" t="s">
        <v>305</v>
      </c>
      <c r="AG13" s="274"/>
      <c r="AN13" s="46"/>
      <c r="AO13" s="46"/>
    </row>
    <row r="14" spans="1:41" ht="50.1" customHeight="1" thickBot="1" x14ac:dyDescent="0.35">
      <c r="A14" s="645"/>
      <c r="B14" s="646"/>
      <c r="C14" s="647"/>
      <c r="D14" s="650"/>
      <c r="E14" s="205"/>
      <c r="F14" s="63" t="s">
        <v>4</v>
      </c>
      <c r="G14" s="63" t="s">
        <v>358</v>
      </c>
      <c r="H14" s="63" t="s">
        <v>54</v>
      </c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419"/>
      <c r="AE14" s="284"/>
      <c r="AF14" s="415"/>
      <c r="AG14" s="274"/>
      <c r="AN14" s="46"/>
      <c r="AO14" s="46"/>
    </row>
    <row r="15" spans="1:41" ht="50.1" customHeight="1" thickBot="1" x14ac:dyDescent="0.3">
      <c r="A15" s="669"/>
      <c r="B15" s="646"/>
      <c r="C15" s="647"/>
      <c r="D15" s="650"/>
      <c r="E15" s="205"/>
      <c r="F15" s="208"/>
      <c r="G15" s="209"/>
      <c r="H15" s="282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419">
        <f>SUM(AD16:AD17)</f>
        <v>0</v>
      </c>
      <c r="AE15" s="285"/>
      <c r="AF15" s="418">
        <f>SUM(AF16:AF17)</f>
        <v>0</v>
      </c>
      <c r="AG15" s="275">
        <f>AF15</f>
        <v>0</v>
      </c>
      <c r="AN15" s="46"/>
      <c r="AO15" s="46"/>
    </row>
    <row r="16" spans="1:41" ht="97.5" customHeight="1" thickBot="1" x14ac:dyDescent="0.3">
      <c r="A16" s="212"/>
      <c r="B16" s="226" t="s">
        <v>1042</v>
      </c>
      <c r="C16" s="612" t="s">
        <v>1058</v>
      </c>
      <c r="D16" s="72">
        <v>3</v>
      </c>
      <c r="E16" s="11"/>
      <c r="F16" s="215"/>
      <c r="G16" s="215"/>
      <c r="H16" s="215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419">
        <f t="shared" ref="AD16:AD17" si="4">SUM(ROUNDUP(F16/D16,0),ROUNDUP(G16/D16,0),ROUNDUP(H16/D16,0),ROUNDUP(I16/D16,0),ROUNDUP(J16/D16,0),ROUNDUP(K16/D16,0),ROUNDUP(L16/D16,0),ROUNDUP(M16/D16,0),ROUNDUP(N16/D16,0),ROUNDUP(O16/D16,0),ROUNDUP(P16/D16,0),ROUNDUP(Q16/D16,0),ROUNDUP(R16/D16,0),ROUNDUP(S16/D16,0),ROUNDUP(T16/D16,0),ROUNDUP(U16/D16,0),ROUNDUP(V16/D16,0),ROUNDUP(W16/D16,0),ROUNDUP(X16/D16,0),ROUNDUP(Y16/D16,0),ROUNDUP(Z16/D16,0),ROUNDUP(AA16/D16,0),ROUNDUP(AB16/D16,0),ROUNDUP(AC16/D16,0))*D16</f>
        <v>0</v>
      </c>
      <c r="AE16" s="285">
        <v>4.8</v>
      </c>
      <c r="AF16" s="418">
        <f t="shared" ref="AF16:AF17" si="5">AD16*AE16</f>
        <v>0</v>
      </c>
      <c r="AG16" s="274"/>
      <c r="AN16" s="46"/>
      <c r="AO16" s="46"/>
    </row>
    <row r="17" spans="1:41" ht="88.5" customHeight="1" thickBot="1" x14ac:dyDescent="0.3">
      <c r="A17" s="216"/>
      <c r="B17" s="226" t="s">
        <v>1043</v>
      </c>
      <c r="C17" s="613" t="s">
        <v>1059</v>
      </c>
      <c r="D17" s="72">
        <v>3</v>
      </c>
      <c r="E17" s="11"/>
      <c r="F17" s="215"/>
      <c r="G17" s="215"/>
      <c r="H17" s="215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419">
        <f t="shared" si="4"/>
        <v>0</v>
      </c>
      <c r="AE17" s="285">
        <v>8.99</v>
      </c>
      <c r="AF17" s="418">
        <f t="shared" si="5"/>
        <v>0</v>
      </c>
      <c r="AG17" s="274"/>
      <c r="AN17" s="46"/>
      <c r="AO17" s="46"/>
    </row>
    <row r="18" spans="1:41" ht="36" hidden="1" customHeight="1" thickBot="1" x14ac:dyDescent="0.3">
      <c r="A18" s="112"/>
      <c r="B18" s="225" t="s">
        <v>639</v>
      </c>
      <c r="C18" s="317" t="s">
        <v>465</v>
      </c>
      <c r="D18" s="122"/>
      <c r="E18" s="2"/>
      <c r="F18" s="730"/>
      <c r="G18" s="731"/>
      <c r="H18" s="732"/>
      <c r="I18" s="731"/>
      <c r="J18" s="731"/>
      <c r="K18" s="731"/>
      <c r="L18" s="731"/>
      <c r="M18" s="731"/>
      <c r="N18" s="731"/>
      <c r="O18" s="731"/>
      <c r="P18" s="731"/>
      <c r="Q18" s="731"/>
      <c r="R18" s="731"/>
      <c r="S18" s="731"/>
      <c r="T18" s="733"/>
      <c r="U18" s="3"/>
      <c r="V18" s="3"/>
      <c r="W18" s="3"/>
      <c r="X18" s="3"/>
      <c r="Y18" s="3"/>
      <c r="Z18" s="3"/>
      <c r="AA18" s="3"/>
      <c r="AB18" s="3"/>
      <c r="AC18" s="1"/>
      <c r="AD18" s="586"/>
      <c r="AE18" s="408"/>
    </row>
    <row r="19" spans="1:41" ht="50.1" customHeight="1" thickBot="1" x14ac:dyDescent="0.3">
      <c r="A19" s="643" t="s">
        <v>466</v>
      </c>
      <c r="B19" s="621"/>
      <c r="C19" s="644"/>
      <c r="D19" s="649" t="s">
        <v>467</v>
      </c>
      <c r="E19" s="205"/>
      <c r="F19" s="62" t="s">
        <v>1135</v>
      </c>
      <c r="G19" s="62" t="s">
        <v>677</v>
      </c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412" t="s">
        <v>2</v>
      </c>
      <c r="AE19" s="369" t="s">
        <v>304</v>
      </c>
      <c r="AF19" s="418" t="s">
        <v>305</v>
      </c>
      <c r="AG19" s="274"/>
      <c r="AN19" s="46"/>
      <c r="AO19" s="46"/>
    </row>
    <row r="20" spans="1:41" ht="50.1" customHeight="1" thickBot="1" x14ac:dyDescent="0.35">
      <c r="A20" s="645"/>
      <c r="B20" s="646"/>
      <c r="C20" s="647"/>
      <c r="D20" s="650"/>
      <c r="E20" s="205"/>
      <c r="F20" s="63" t="s">
        <v>445</v>
      </c>
      <c r="G20" s="63" t="s">
        <v>54</v>
      </c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419"/>
      <c r="AE20" s="284"/>
      <c r="AF20" s="415"/>
      <c r="AG20" s="274"/>
      <c r="AN20" s="46"/>
      <c r="AO20" s="46"/>
    </row>
    <row r="21" spans="1:41" ht="50.1" customHeight="1" thickBot="1" x14ac:dyDescent="0.3">
      <c r="A21" s="669"/>
      <c r="B21" s="646"/>
      <c r="C21" s="647"/>
      <c r="D21" s="650"/>
      <c r="E21" s="205"/>
      <c r="F21" s="368"/>
      <c r="G21" s="282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419">
        <f>SUM(AD22)</f>
        <v>0</v>
      </c>
      <c r="AE21" s="285"/>
      <c r="AF21" s="418">
        <f>SUM(AF22)</f>
        <v>0</v>
      </c>
      <c r="AG21" s="275">
        <f>AF21</f>
        <v>0</v>
      </c>
      <c r="AN21" s="46"/>
      <c r="AO21" s="46"/>
    </row>
    <row r="22" spans="1:41" ht="97.5" customHeight="1" thickBot="1" x14ac:dyDescent="0.3">
      <c r="A22" s="212"/>
      <c r="B22" s="226" t="s">
        <v>1134</v>
      </c>
      <c r="C22" s="612" t="s">
        <v>1225</v>
      </c>
      <c r="D22" s="72">
        <v>3</v>
      </c>
      <c r="E22" s="11"/>
      <c r="F22" s="215"/>
      <c r="G22" s="215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419">
        <f>SUM(ROUNDUP(F22/D22,0),ROUNDUP(G22/D22,0),ROUNDUP(I22/D22,0),ROUNDUP(J22/D22,0),ROUNDUP(K22/D22,0),ROUNDUP(L22/D22,0),ROUNDUP(M22/D22,0),ROUNDUP(N22/D22,0),ROUNDUP(O22/D22,0),ROUNDUP(P22/D22,0),ROUNDUP(Q22/D22,0),ROUNDUP(R22/D22,0),ROUNDUP(S22/D22,0),ROUNDUP(T22/D22,0),ROUNDUP(U22/D22,0),ROUNDUP(V22/D22,0),ROUNDUP(W22/D22,0),ROUNDUP(X22/D22,0),ROUNDUP(Y22/D22,0),ROUNDUP(Z22/D22,0),ROUNDUP(AA22/D22,0),ROUNDUP(AB22/D22,0),ROUNDUP(AC22/D22,0))*D22</f>
        <v>0</v>
      </c>
      <c r="AE22" s="285">
        <v>11.95</v>
      </c>
      <c r="AF22" s="418">
        <f t="shared" ref="AF22" si="6">AD22*AE22</f>
        <v>0</v>
      </c>
      <c r="AG22" s="274"/>
      <c r="AN22" s="46"/>
      <c r="AO22" s="46"/>
    </row>
    <row r="23" spans="1:41" ht="50.1" customHeight="1" thickBot="1" x14ac:dyDescent="0.3">
      <c r="A23" s="666" t="s">
        <v>466</v>
      </c>
      <c r="B23" s="667"/>
      <c r="C23" s="668"/>
      <c r="D23" s="665" t="s">
        <v>467</v>
      </c>
      <c r="E23" s="9"/>
      <c r="F23" s="62" t="s">
        <v>469</v>
      </c>
      <c r="G23" s="62" t="s">
        <v>471</v>
      </c>
      <c r="H23" s="62" t="s">
        <v>254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412" t="s">
        <v>2</v>
      </c>
      <c r="AE23" s="369" t="s">
        <v>304</v>
      </c>
      <c r="AF23" s="418" t="s">
        <v>305</v>
      </c>
      <c r="AG23" s="207"/>
      <c r="AH23" s="159"/>
    </row>
    <row r="24" spans="1:41" ht="50.1" customHeight="1" thickBot="1" x14ac:dyDescent="0.35">
      <c r="A24" s="645"/>
      <c r="B24" s="646"/>
      <c r="C24" s="647"/>
      <c r="D24" s="650"/>
      <c r="E24" s="9"/>
      <c r="F24" s="63" t="s">
        <v>4</v>
      </c>
      <c r="G24" s="63" t="s">
        <v>5</v>
      </c>
      <c r="H24" s="63" t="s">
        <v>253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419"/>
      <c r="AE24" s="284"/>
      <c r="AF24" s="418"/>
      <c r="AG24" s="207"/>
      <c r="AH24" s="159"/>
    </row>
    <row r="25" spans="1:41" ht="50.1" customHeight="1" thickBot="1" x14ac:dyDescent="0.3">
      <c r="A25" s="669"/>
      <c r="B25" s="670"/>
      <c r="C25" s="671"/>
      <c r="D25" s="651"/>
      <c r="E25" s="9"/>
      <c r="F25" s="208"/>
      <c r="G25" s="191"/>
      <c r="H25" s="191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419">
        <f>SUM(AD26:AD27)</f>
        <v>0</v>
      </c>
      <c r="AE25" s="283"/>
      <c r="AF25" s="420">
        <f>SUM(AF26:AF27)</f>
        <v>0</v>
      </c>
      <c r="AG25" s="252">
        <f>AF25</f>
        <v>0</v>
      </c>
      <c r="AH25" s="159"/>
    </row>
    <row r="26" spans="1:41" ht="99.95" customHeight="1" thickBot="1" x14ac:dyDescent="0.3">
      <c r="A26" s="700"/>
      <c r="B26" s="227" t="s">
        <v>1149</v>
      </c>
      <c r="C26" s="287" t="s">
        <v>1150</v>
      </c>
      <c r="D26" s="69">
        <v>1</v>
      </c>
      <c r="E26" s="9"/>
      <c r="F26" s="215"/>
      <c r="G26" s="215"/>
      <c r="H26" s="215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421">
        <f>SUM(ROUNDUP(F26/D26,0),ROUNDUP(G26/D26,0),ROUNDUP(H26/D26,0),ROUNDUP(J26/D26,0),ROUNDUP(K26/D26,0),ROUNDUP(L26/D26,0),ROUNDUP(M26/D26,0),ROUNDUP(N26/D26,0),ROUNDUP(O26/D26,0),ROUNDUP(P26/D26,0),ROUNDUP(Q26/D26,0),ROUNDUP(R26/D26,0),ROUNDUP(S26/D26,0),ROUNDUP(T26/D26,0),ROUNDUP(U26/D26,0),ROUNDUP(V26/D26,0),ROUNDUP(W26/D26,0),ROUNDUP(X26/D26,0),ROUNDUP(Y26/D26,0),ROUNDUP(Z26/D26,0),ROUNDUP(AA26/D26,0),ROUNDUP(AB26/D26,0),ROUNDUP(AC26/D26,0))*D26</f>
        <v>0</v>
      </c>
      <c r="AE26" s="285">
        <v>49.06</v>
      </c>
      <c r="AF26" s="418">
        <f t="shared" ref="AF26:AF27" si="7">AD26*AE26</f>
        <v>0</v>
      </c>
      <c r="AG26" s="207"/>
      <c r="AH26" s="159"/>
    </row>
    <row r="27" spans="1:41" ht="99.95" customHeight="1" thickBot="1" x14ac:dyDescent="0.3">
      <c r="A27" s="691"/>
      <c r="B27" s="227" t="s">
        <v>1151</v>
      </c>
      <c r="C27" s="287" t="s">
        <v>1152</v>
      </c>
      <c r="D27" s="69">
        <v>1</v>
      </c>
      <c r="E27" s="9"/>
      <c r="F27" s="215"/>
      <c r="G27" s="215"/>
      <c r="H27" s="215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421">
        <f>SUM(ROUNDUP(F27/D27,0),ROUNDUP(G27/D27,0),ROUNDUP(H27/D27,0),ROUNDUP(J27/D27,0),ROUNDUP(K27/D27,0),ROUNDUP(L27/D27,0),ROUNDUP(M27/D27,0),ROUNDUP(N27/D27,0),ROUNDUP(O27/D27,0),ROUNDUP(P27/D27,0),ROUNDUP(Q27/D27,0),ROUNDUP(R27/D27,0),ROUNDUP(S27/D27,0),ROUNDUP(T27/D27,0),ROUNDUP(U27/D27,0),ROUNDUP(V27/D27,0),ROUNDUP(W27/D27,0),ROUNDUP(X27/D27,0),ROUNDUP(Y27/D27,0),ROUNDUP(Z27/D27,0),ROUNDUP(AA27/D27,0),ROUNDUP(AB27/D27,0),ROUNDUP(AC27/D27,0))*D27</f>
        <v>0</v>
      </c>
      <c r="AE27" s="285">
        <v>55.19</v>
      </c>
      <c r="AF27" s="418">
        <f t="shared" si="7"/>
        <v>0</v>
      </c>
      <c r="AG27" s="207"/>
      <c r="AH27" s="159"/>
    </row>
    <row r="28" spans="1:41" ht="50.1" customHeight="1" thickBot="1" x14ac:dyDescent="0.3">
      <c r="A28" s="666" t="s">
        <v>466</v>
      </c>
      <c r="B28" s="667"/>
      <c r="C28" s="668"/>
      <c r="D28" s="665" t="s">
        <v>467</v>
      </c>
      <c r="E28" s="9"/>
      <c r="F28" s="62" t="s">
        <v>469</v>
      </c>
      <c r="G28" s="62" t="s">
        <v>471</v>
      </c>
      <c r="H28" s="70" t="s">
        <v>477</v>
      </c>
      <c r="I28" s="62" t="s">
        <v>254</v>
      </c>
      <c r="J28" s="62" t="s">
        <v>677</v>
      </c>
      <c r="K28" s="62" t="s">
        <v>1016</v>
      </c>
      <c r="L28" s="62" t="s">
        <v>1017</v>
      </c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412" t="s">
        <v>2</v>
      </c>
      <c r="AE28" s="369" t="s">
        <v>304</v>
      </c>
      <c r="AF28" s="418" t="s">
        <v>305</v>
      </c>
      <c r="AG28" s="207"/>
      <c r="AH28" s="159"/>
    </row>
    <row r="29" spans="1:41" ht="50.1" customHeight="1" thickBot="1" x14ac:dyDescent="0.35">
      <c r="A29" s="645"/>
      <c r="B29" s="646"/>
      <c r="C29" s="647"/>
      <c r="D29" s="650"/>
      <c r="E29" s="9"/>
      <c r="F29" s="63" t="s">
        <v>4</v>
      </c>
      <c r="G29" s="63" t="s">
        <v>5</v>
      </c>
      <c r="H29" s="63" t="s">
        <v>358</v>
      </c>
      <c r="I29" s="63" t="s">
        <v>253</v>
      </c>
      <c r="J29" s="63" t="s">
        <v>602</v>
      </c>
      <c r="K29" s="63" t="s">
        <v>657</v>
      </c>
      <c r="L29" s="63" t="s">
        <v>989</v>
      </c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419"/>
      <c r="AE29" s="284"/>
      <c r="AF29" s="418"/>
      <c r="AG29" s="207"/>
      <c r="AH29" s="159"/>
    </row>
    <row r="30" spans="1:41" ht="50.1" customHeight="1" thickBot="1" x14ac:dyDescent="0.3">
      <c r="A30" s="669"/>
      <c r="B30" s="670"/>
      <c r="C30" s="671"/>
      <c r="D30" s="651"/>
      <c r="E30" s="9"/>
      <c r="F30" s="208"/>
      <c r="G30" s="191"/>
      <c r="H30" s="209"/>
      <c r="I30" s="191"/>
      <c r="J30" s="191"/>
      <c r="K30" s="191"/>
      <c r="L30" s="314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419">
        <f>SUM(AD31:AD36)</f>
        <v>0</v>
      </c>
      <c r="AE30" s="283"/>
      <c r="AF30" s="420">
        <f>SUM(AF31:AF36)</f>
        <v>0</v>
      </c>
      <c r="AG30" s="252">
        <f>AF30</f>
        <v>0</v>
      </c>
      <c r="AH30" s="159"/>
    </row>
    <row r="31" spans="1:41" ht="60" customHeight="1" thickBot="1" x14ac:dyDescent="0.3">
      <c r="A31" s="672"/>
      <c r="B31" s="464">
        <v>5088</v>
      </c>
      <c r="C31" s="290" t="s">
        <v>1298</v>
      </c>
      <c r="D31" s="69">
        <v>3</v>
      </c>
      <c r="E31" s="205"/>
      <c r="F31" s="215"/>
      <c r="G31" s="215"/>
      <c r="H31" s="215"/>
      <c r="I31" s="215"/>
      <c r="J31" s="215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419">
        <f t="shared" ref="AD31:AD36" si="8">SUM(ROUNDUP(F31/D31,0),ROUNDUP(G31/D31,0),ROUNDUP(H31/D31,0),ROUNDUP(I31/D31,0),ROUNDUP(J31/D31,0),ROUNDUP(K31/D31,0),ROUNDUP(L31/D31,0),ROUNDUP(M31/D31,0),ROUNDUP(N31/D31,0),ROUNDUP(O31/D31,0),ROUNDUP(P31/D31,0),ROUNDUP(Q31/D31,0),ROUNDUP(R31/D31,0),ROUNDUP(S31/D31,0),ROUNDUP(T31/D31,0),ROUNDUP(U31/D31,0),ROUNDUP(V31/D31,0),ROUNDUP(W31/D31,0),ROUNDUP(X31/D31,0),ROUNDUP(Y31/D31,0),ROUNDUP(Z31/D31,0),ROUNDUP(AA31/D31,0),ROUNDUP(AB31/D31,0),ROUNDUP(AC31/D31,0))*D31</f>
        <v>0</v>
      </c>
      <c r="AE31" s="441">
        <v>18.3</v>
      </c>
      <c r="AF31" s="420">
        <f t="shared" ref="AF31:AF36" si="9">AD31*AE31</f>
        <v>0</v>
      </c>
      <c r="AG31" s="252"/>
      <c r="AH31" s="159"/>
    </row>
    <row r="32" spans="1:41" ht="60" customHeight="1" thickBot="1" x14ac:dyDescent="0.3">
      <c r="A32" s="631"/>
      <c r="B32" s="227" t="s">
        <v>891</v>
      </c>
      <c r="C32" s="287" t="s">
        <v>887</v>
      </c>
      <c r="D32" s="69">
        <v>3</v>
      </c>
      <c r="E32" s="9"/>
      <c r="F32" s="215"/>
      <c r="G32" s="215"/>
      <c r="H32" s="215"/>
      <c r="I32" s="215"/>
      <c r="J32" s="215"/>
      <c r="K32" s="215"/>
      <c r="L32" s="215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419">
        <f t="shared" si="8"/>
        <v>0</v>
      </c>
      <c r="AE32" s="285">
        <v>22.34</v>
      </c>
      <c r="AF32" s="420">
        <f t="shared" si="9"/>
        <v>0</v>
      </c>
      <c r="AG32" s="207"/>
      <c r="AH32" s="159"/>
    </row>
    <row r="33" spans="1:41" ht="60" customHeight="1" thickBot="1" x14ac:dyDescent="0.3">
      <c r="A33" s="631"/>
      <c r="B33" s="227" t="s">
        <v>892</v>
      </c>
      <c r="C33" s="287" t="s">
        <v>888</v>
      </c>
      <c r="D33" s="69">
        <v>3</v>
      </c>
      <c r="E33" s="9"/>
      <c r="F33" s="215"/>
      <c r="G33" s="215"/>
      <c r="H33" s="215"/>
      <c r="I33" s="215"/>
      <c r="J33" s="215"/>
      <c r="K33" s="215"/>
      <c r="L33" s="215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419">
        <f t="shared" si="8"/>
        <v>0</v>
      </c>
      <c r="AE33" s="285">
        <v>34.6</v>
      </c>
      <c r="AF33" s="420">
        <f t="shared" si="9"/>
        <v>0</v>
      </c>
      <c r="AG33" s="207"/>
      <c r="AH33" s="159"/>
    </row>
    <row r="34" spans="1:41" ht="60" customHeight="1" thickBot="1" x14ac:dyDescent="0.3">
      <c r="A34" s="691"/>
      <c r="B34" s="237" t="s">
        <v>1300</v>
      </c>
      <c r="C34" s="287" t="s">
        <v>1299</v>
      </c>
      <c r="D34" s="190">
        <v>1</v>
      </c>
      <c r="E34" s="205"/>
      <c r="F34" s="215"/>
      <c r="G34" s="215"/>
      <c r="H34" s="80"/>
      <c r="I34" s="215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419">
        <f t="shared" si="8"/>
        <v>0</v>
      </c>
      <c r="AE34" s="285">
        <v>45.9</v>
      </c>
      <c r="AF34" s="420">
        <f t="shared" si="9"/>
        <v>0</v>
      </c>
      <c r="AG34" s="207"/>
      <c r="AH34" s="159"/>
    </row>
    <row r="35" spans="1:41" ht="99" customHeight="1" thickBot="1" x14ac:dyDescent="0.3">
      <c r="A35" s="700"/>
      <c r="B35" s="227" t="s">
        <v>893</v>
      </c>
      <c r="C35" s="287" t="s">
        <v>889</v>
      </c>
      <c r="D35" s="69">
        <v>3</v>
      </c>
      <c r="E35" s="9"/>
      <c r="F35" s="215"/>
      <c r="G35" s="215"/>
      <c r="H35" s="215"/>
      <c r="I35" s="215"/>
      <c r="J35" s="215"/>
      <c r="K35" s="215"/>
      <c r="L35" s="215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582">
        <f t="shared" si="8"/>
        <v>0</v>
      </c>
      <c r="AE35" s="285">
        <v>32.409999999999997</v>
      </c>
      <c r="AF35" s="418">
        <f t="shared" si="9"/>
        <v>0</v>
      </c>
      <c r="AG35" s="207"/>
      <c r="AH35" s="159"/>
    </row>
    <row r="36" spans="1:41" ht="99" customHeight="1" thickBot="1" x14ac:dyDescent="0.3">
      <c r="A36" s="691"/>
      <c r="B36" s="227" t="s">
        <v>894</v>
      </c>
      <c r="C36" s="287" t="s">
        <v>890</v>
      </c>
      <c r="D36" s="69">
        <v>1</v>
      </c>
      <c r="E36" s="9"/>
      <c r="F36" s="215"/>
      <c r="G36" s="215"/>
      <c r="H36" s="215"/>
      <c r="I36" s="215"/>
      <c r="J36" s="215"/>
      <c r="K36" s="215"/>
      <c r="L36" s="215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421">
        <f t="shared" si="8"/>
        <v>0</v>
      </c>
      <c r="AE36" s="285">
        <v>42.05</v>
      </c>
      <c r="AF36" s="418">
        <f t="shared" si="9"/>
        <v>0</v>
      </c>
      <c r="AG36" s="207"/>
      <c r="AH36" s="159"/>
    </row>
    <row r="37" spans="1:41" ht="50.1" customHeight="1" thickBot="1" x14ac:dyDescent="0.3">
      <c r="A37" s="643" t="s">
        <v>466</v>
      </c>
      <c r="B37" s="621"/>
      <c r="C37" s="644"/>
      <c r="D37" s="649" t="s">
        <v>467</v>
      </c>
      <c r="E37" s="205"/>
      <c r="F37" s="62" t="s">
        <v>469</v>
      </c>
      <c r="G37" s="62" t="s">
        <v>471</v>
      </c>
      <c r="H37" s="62" t="s">
        <v>477</v>
      </c>
      <c r="I37" s="62" t="s">
        <v>677</v>
      </c>
      <c r="J37" s="62" t="s">
        <v>1025</v>
      </c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412" t="s">
        <v>2</v>
      </c>
      <c r="AE37" s="369" t="s">
        <v>1029</v>
      </c>
      <c r="AF37" s="418" t="s">
        <v>305</v>
      </c>
      <c r="AG37" s="207"/>
      <c r="AN37" s="204"/>
      <c r="AO37" s="204"/>
    </row>
    <row r="38" spans="1:41" ht="50.1" customHeight="1" thickBot="1" x14ac:dyDescent="0.35">
      <c r="A38" s="645"/>
      <c r="B38" s="646"/>
      <c r="C38" s="647"/>
      <c r="D38" s="650"/>
      <c r="E38" s="205"/>
      <c r="F38" s="63" t="s">
        <v>4</v>
      </c>
      <c r="G38" s="63" t="s">
        <v>5</v>
      </c>
      <c r="H38" s="63" t="s">
        <v>358</v>
      </c>
      <c r="I38" s="63" t="s">
        <v>602</v>
      </c>
      <c r="J38" s="63" t="s">
        <v>1024</v>
      </c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419"/>
      <c r="AE38" s="284"/>
      <c r="AF38" s="415"/>
      <c r="AG38" s="207"/>
      <c r="AN38" s="204"/>
      <c r="AO38" s="204"/>
    </row>
    <row r="39" spans="1:41" ht="50.1" customHeight="1" thickBot="1" x14ac:dyDescent="0.3">
      <c r="A39" s="669"/>
      <c r="B39" s="670"/>
      <c r="C39" s="671"/>
      <c r="D39" s="651"/>
      <c r="E39" s="205"/>
      <c r="F39" s="208"/>
      <c r="G39" s="191"/>
      <c r="H39" s="209"/>
      <c r="I39" s="210"/>
      <c r="J39" s="25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419">
        <f>SUM(AD40:AD41)</f>
        <v>0</v>
      </c>
      <c r="AE39" s="283"/>
      <c r="AF39" s="420">
        <f t="shared" ref="AF39" si="10">SUM(AF40:AF41)</f>
        <v>0</v>
      </c>
      <c r="AG39" s="211">
        <f>AF39</f>
        <v>0</v>
      </c>
      <c r="AN39" s="204"/>
      <c r="AO39" s="204"/>
    </row>
    <row r="40" spans="1:41" ht="99.95" customHeight="1" thickBot="1" x14ac:dyDescent="0.3">
      <c r="A40" s="212"/>
      <c r="B40" s="226" t="s">
        <v>961</v>
      </c>
      <c r="C40" s="318" t="s">
        <v>1027</v>
      </c>
      <c r="D40" s="213">
        <v>3</v>
      </c>
      <c r="E40" s="214"/>
      <c r="F40" s="215"/>
      <c r="G40" s="215"/>
      <c r="H40" s="215"/>
      <c r="I40" s="215"/>
      <c r="J40" s="215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421">
        <f t="shared" ref="AD40:AD41" si="11">SUM(ROUNDUP(F40/D40,0),ROUNDUP(G40/D40,0),ROUNDUP(H40/D40,0),ROUNDUP(I40/D40,0),ROUNDUP(J40/D40,0),ROUNDUP(K40/D40,0),ROUNDUP(L40/D40,0),ROUNDUP(M40/D40,0),ROUNDUP(N40/D40,0),ROUNDUP(O40/D40,0),ROUNDUP(P40/D40,0),ROUNDUP(Q40/D40,0),ROUNDUP(R40/D40,0),ROUNDUP(S40/D40,0),ROUNDUP(T40/D40,0),ROUNDUP(U40/D40,0),ROUNDUP(V40/D40,0),ROUNDUP(W40/D40,0),ROUNDUP(X40/D40,0),ROUNDUP(Y40/D40,0),ROUNDUP(Z40/D40,0),ROUNDUP(AA40/D40,0),ROUNDUP(AB40/D40,0),ROUNDUP(AC40/D40,0))*D40</f>
        <v>0</v>
      </c>
      <c r="AE40" s="285">
        <v>23.52</v>
      </c>
      <c r="AF40" s="418">
        <f t="shared" ref="AF40:AF41" si="12">AD40*AE40</f>
        <v>0</v>
      </c>
      <c r="AG40" s="207"/>
      <c r="AN40" s="204"/>
      <c r="AO40" s="204"/>
    </row>
    <row r="41" spans="1:41" ht="99.95" customHeight="1" thickBot="1" x14ac:dyDescent="0.3">
      <c r="A41" s="216"/>
      <c r="B41" s="226" t="s">
        <v>962</v>
      </c>
      <c r="C41" s="319" t="s">
        <v>1028</v>
      </c>
      <c r="D41" s="217">
        <v>1</v>
      </c>
      <c r="E41" s="218"/>
      <c r="F41" s="215"/>
      <c r="G41" s="215"/>
      <c r="H41" s="215"/>
      <c r="I41" s="215"/>
      <c r="J41" s="215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421">
        <f t="shared" si="11"/>
        <v>0</v>
      </c>
      <c r="AE41" s="285">
        <v>39.86</v>
      </c>
      <c r="AF41" s="418">
        <f t="shared" si="12"/>
        <v>0</v>
      </c>
      <c r="AG41" s="207"/>
      <c r="AN41" s="204"/>
      <c r="AO41" s="204"/>
    </row>
    <row r="42" spans="1:41" ht="50.1" customHeight="1" thickBot="1" x14ac:dyDescent="0.3">
      <c r="A42" s="666" t="s">
        <v>466</v>
      </c>
      <c r="B42" s="667"/>
      <c r="C42" s="668"/>
      <c r="D42" s="665" t="s">
        <v>467</v>
      </c>
      <c r="E42" s="9"/>
      <c r="F42" s="62" t="s">
        <v>469</v>
      </c>
      <c r="G42" s="62" t="s">
        <v>471</v>
      </c>
      <c r="H42" s="70" t="s">
        <v>477</v>
      </c>
      <c r="I42" s="70" t="s">
        <v>1353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412" t="s">
        <v>2</v>
      </c>
      <c r="AE42" s="369" t="s">
        <v>304</v>
      </c>
      <c r="AF42" s="418" t="s">
        <v>305</v>
      </c>
      <c r="AG42" s="207"/>
      <c r="AL42"/>
      <c r="AM42"/>
      <c r="AN42" s="46"/>
      <c r="AO42" s="46"/>
    </row>
    <row r="43" spans="1:41" ht="50.1" customHeight="1" thickBot="1" x14ac:dyDescent="0.35">
      <c r="A43" s="645"/>
      <c r="B43" s="646"/>
      <c r="C43" s="647"/>
      <c r="D43" s="650"/>
      <c r="E43" s="9"/>
      <c r="F43" s="63" t="s">
        <v>4</v>
      </c>
      <c r="G43" s="63" t="s">
        <v>5</v>
      </c>
      <c r="H43" s="63" t="s">
        <v>358</v>
      </c>
      <c r="I43" s="63" t="s">
        <v>1302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419"/>
      <c r="AE43" s="284"/>
      <c r="AF43" s="418"/>
      <c r="AG43" s="207"/>
      <c r="AL43"/>
      <c r="AM43"/>
      <c r="AN43" s="46"/>
      <c r="AO43" s="46"/>
    </row>
    <row r="44" spans="1:41" ht="50.1" customHeight="1" thickBot="1" x14ac:dyDescent="0.3">
      <c r="A44" s="669"/>
      <c r="B44" s="670"/>
      <c r="C44" s="671"/>
      <c r="D44" s="651"/>
      <c r="E44" s="9"/>
      <c r="F44" s="208"/>
      <c r="G44" s="191"/>
      <c r="H44" s="209"/>
      <c r="I44" s="465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419">
        <f>SUM(AD45:AD46)</f>
        <v>0</v>
      </c>
      <c r="AE44" s="283"/>
      <c r="AF44" s="420">
        <f t="shared" ref="AF44" si="13">SUM(AF45:AF46)</f>
        <v>0</v>
      </c>
      <c r="AG44" s="252">
        <f>AF44</f>
        <v>0</v>
      </c>
      <c r="AL44"/>
      <c r="AM44"/>
      <c r="AN44" s="46"/>
      <c r="AO44" s="46"/>
    </row>
    <row r="45" spans="1:41" ht="99.95" customHeight="1" thickBot="1" x14ac:dyDescent="0.3">
      <c r="A45" s="700"/>
      <c r="B45" s="227" t="s">
        <v>883</v>
      </c>
      <c r="C45" s="287" t="s">
        <v>881</v>
      </c>
      <c r="D45" s="69">
        <v>3</v>
      </c>
      <c r="E45" s="9"/>
      <c r="F45" s="215"/>
      <c r="G45" s="215"/>
      <c r="H45" s="215"/>
      <c r="I45" s="215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421">
        <f t="shared" ref="AD45:AD46" si="14">SUM(ROUNDUP(F45/D45,0),ROUNDUP(G45/D45,0),ROUNDUP(H45/D45,0),ROUNDUP(I45/D45,0),ROUNDUP(J45/D45,0),ROUNDUP(K45/D45,0),ROUNDUP(L45/D45,0),ROUNDUP(M45/D45,0),ROUNDUP(N45/D45,0),ROUNDUP(O45/D45,0),ROUNDUP(P45/D45,0),ROUNDUP(Q45/D45,0),ROUNDUP(R45/D45,0),ROUNDUP(S45/D45,0),ROUNDUP(T45/D45,0),ROUNDUP(U45/D45,0),ROUNDUP(V45/D45,0),ROUNDUP(W45/D45,0),ROUNDUP(X45/D45,0),ROUNDUP(Y45/D45,0),ROUNDUP(Z45/D45,0),ROUNDUP(AA45/D45,0),ROUNDUP(AB45/D45,0),ROUNDUP(AC45/D45,0))*D45</f>
        <v>0</v>
      </c>
      <c r="AE45" s="285">
        <v>28.47</v>
      </c>
      <c r="AF45" s="418">
        <f t="shared" ref="AF45:AF46" si="15">AD45*AE45</f>
        <v>0</v>
      </c>
      <c r="AG45" s="207"/>
      <c r="AL45"/>
      <c r="AM45"/>
      <c r="AN45" s="46"/>
      <c r="AO45" s="46"/>
    </row>
    <row r="46" spans="1:41" ht="99.95" customHeight="1" thickBot="1" x14ac:dyDescent="0.3">
      <c r="A46" s="691"/>
      <c r="B46" s="227" t="s">
        <v>884</v>
      </c>
      <c r="C46" s="287" t="s">
        <v>882</v>
      </c>
      <c r="D46" s="69">
        <v>1</v>
      </c>
      <c r="E46" s="9"/>
      <c r="F46" s="215"/>
      <c r="G46" s="215"/>
      <c r="H46" s="215"/>
      <c r="I46" s="215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421">
        <f t="shared" si="14"/>
        <v>0</v>
      </c>
      <c r="AE46" s="285">
        <v>45.98</v>
      </c>
      <c r="AF46" s="418">
        <f t="shared" si="15"/>
        <v>0</v>
      </c>
      <c r="AG46" s="207"/>
      <c r="AL46"/>
      <c r="AM46"/>
      <c r="AN46" s="46"/>
      <c r="AO46" s="46"/>
    </row>
    <row r="47" spans="1:41" ht="50.1" customHeight="1" thickBot="1" x14ac:dyDescent="0.3">
      <c r="A47" s="666" t="s">
        <v>466</v>
      </c>
      <c r="B47" s="667"/>
      <c r="C47" s="668"/>
      <c r="D47" s="665" t="s">
        <v>467</v>
      </c>
      <c r="E47" s="9"/>
      <c r="F47" s="62" t="s">
        <v>469</v>
      </c>
      <c r="G47" s="62" t="s">
        <v>471</v>
      </c>
      <c r="H47" s="202" t="s">
        <v>477</v>
      </c>
      <c r="I47" s="62" t="s">
        <v>1018</v>
      </c>
      <c r="J47" s="62" t="s">
        <v>1353</v>
      </c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412" t="s">
        <v>2</v>
      </c>
      <c r="AE47" s="369" t="s">
        <v>304</v>
      </c>
      <c r="AF47" s="418" t="s">
        <v>305</v>
      </c>
      <c r="AG47" s="207"/>
      <c r="AL47"/>
      <c r="AM47"/>
      <c r="AN47" s="46"/>
      <c r="AO47" s="46"/>
    </row>
    <row r="48" spans="1:41" ht="50.1" customHeight="1" thickBot="1" x14ac:dyDescent="0.35">
      <c r="A48" s="645"/>
      <c r="B48" s="646"/>
      <c r="C48" s="647"/>
      <c r="D48" s="650"/>
      <c r="E48" s="9"/>
      <c r="F48" s="63" t="s">
        <v>4</v>
      </c>
      <c r="G48" s="63" t="s">
        <v>5</v>
      </c>
      <c r="H48" s="67" t="s">
        <v>358</v>
      </c>
      <c r="I48" s="63" t="s">
        <v>992</v>
      </c>
      <c r="J48" s="63" t="s">
        <v>1302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419"/>
      <c r="AE48" s="284"/>
      <c r="AF48" s="422"/>
      <c r="AG48" s="207"/>
      <c r="AL48"/>
      <c r="AM48"/>
      <c r="AN48" s="46"/>
      <c r="AO48" s="46"/>
    </row>
    <row r="49" spans="1:41" ht="50.1" customHeight="1" thickBot="1" x14ac:dyDescent="0.3">
      <c r="A49" s="669"/>
      <c r="B49" s="670"/>
      <c r="C49" s="671"/>
      <c r="D49" s="651"/>
      <c r="E49" s="9"/>
      <c r="F49" s="208"/>
      <c r="G49" s="191"/>
      <c r="H49" s="209"/>
      <c r="I49" s="250"/>
      <c r="J49" s="465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419">
        <f>SUM(AD50:AD51)</f>
        <v>0</v>
      </c>
      <c r="AE49" s="283"/>
      <c r="AF49" s="420">
        <f t="shared" ref="AF49" si="16">SUM(AF50:AF51)</f>
        <v>0</v>
      </c>
      <c r="AG49" s="252">
        <f>AF49</f>
        <v>0</v>
      </c>
      <c r="AL49"/>
      <c r="AM49"/>
      <c r="AN49" s="46"/>
      <c r="AO49" s="46"/>
    </row>
    <row r="50" spans="1:41" ht="99.95" customHeight="1" thickBot="1" x14ac:dyDescent="0.3">
      <c r="A50" s="138"/>
      <c r="B50" s="227" t="s">
        <v>885</v>
      </c>
      <c r="C50" s="287" t="s">
        <v>895</v>
      </c>
      <c r="D50" s="69">
        <v>5</v>
      </c>
      <c r="E50" s="9"/>
      <c r="F50" s="215"/>
      <c r="G50" s="215"/>
      <c r="H50" s="215"/>
      <c r="I50" s="215"/>
      <c r="J50" s="215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421">
        <f t="shared" ref="AD50:AD51" si="17">SUM(ROUNDUP(F50/D50,0),ROUNDUP(G50/D50,0),ROUNDUP(H50/D50,0),ROUNDUP(I50/D50,0),ROUNDUP(J50/D50,0),ROUNDUP(K50/D50,0),ROUNDUP(L50/D50,0),ROUNDUP(M50/D50,0),ROUNDUP(N50/D50,0),ROUNDUP(O50/D50,0),ROUNDUP(P50/D50,0),ROUNDUP(Q50/D50,0),ROUNDUP(R50/D50,0),ROUNDUP(S50/D50,0),ROUNDUP(T50/D50,0),ROUNDUP(U50/D50,0),ROUNDUP(V50/D50,0),ROUNDUP(W50/D50,0),ROUNDUP(X50/D50,0),ROUNDUP(Y50/D50,0),ROUNDUP(Z50/D50,0),ROUNDUP(AA50/D50,0),ROUNDUP(AB50/D50,0),ROUNDUP(AC50/D50,0))*D50</f>
        <v>0</v>
      </c>
      <c r="AE50" s="285">
        <v>3.85</v>
      </c>
      <c r="AF50" s="418">
        <f>AD50*AE50</f>
        <v>0</v>
      </c>
      <c r="AG50" s="207"/>
      <c r="AL50"/>
      <c r="AM50"/>
      <c r="AN50" s="46"/>
      <c r="AO50" s="46"/>
    </row>
    <row r="51" spans="1:41" ht="99.95" customHeight="1" thickBot="1" x14ac:dyDescent="0.3">
      <c r="A51" s="167"/>
      <c r="B51" s="227" t="s">
        <v>886</v>
      </c>
      <c r="C51" s="287" t="s">
        <v>896</v>
      </c>
      <c r="D51" s="69">
        <v>3</v>
      </c>
      <c r="E51" s="9"/>
      <c r="F51" s="215"/>
      <c r="G51" s="215"/>
      <c r="H51" s="215"/>
      <c r="I51" s="215"/>
      <c r="J51" s="215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421">
        <f t="shared" si="17"/>
        <v>0</v>
      </c>
      <c r="AE51" s="285">
        <v>6.95</v>
      </c>
      <c r="AF51" s="418">
        <f t="shared" ref="AF51" si="18">AD51*AE51</f>
        <v>0</v>
      </c>
      <c r="AG51" s="207"/>
      <c r="AL51"/>
      <c r="AM51"/>
      <c r="AN51" s="46"/>
      <c r="AO51" s="46"/>
    </row>
    <row r="52" spans="1:41" s="1" customFormat="1" ht="50.1" customHeight="1" thickBot="1" x14ac:dyDescent="0.3">
      <c r="A52" s="684" t="s">
        <v>466</v>
      </c>
      <c r="B52" s="685"/>
      <c r="C52" s="686"/>
      <c r="D52" s="665" t="s">
        <v>467</v>
      </c>
      <c r="E52" s="48"/>
      <c r="F52" s="62" t="s">
        <v>470</v>
      </c>
      <c r="G52" s="62" t="s">
        <v>471</v>
      </c>
      <c r="H52" s="64" t="s">
        <v>556</v>
      </c>
      <c r="I52" s="332" t="s">
        <v>481</v>
      </c>
      <c r="J52" s="64" t="s">
        <v>1021</v>
      </c>
      <c r="K52" s="62" t="s">
        <v>1139</v>
      </c>
      <c r="L52" s="326" t="s">
        <v>677</v>
      </c>
      <c r="M52" s="80"/>
      <c r="N52" s="80"/>
      <c r="O52" s="80"/>
      <c r="P52" s="80"/>
      <c r="Q52" s="80"/>
      <c r="R52" s="80"/>
      <c r="S52" s="80"/>
      <c r="T52" s="80"/>
      <c r="U52" s="80"/>
      <c r="V52" s="83"/>
      <c r="W52" s="83"/>
      <c r="X52" s="83"/>
      <c r="Y52" s="83"/>
      <c r="Z52" s="83"/>
      <c r="AA52" s="83"/>
      <c r="AB52" s="83"/>
      <c r="AC52" s="89"/>
      <c r="AD52" s="412" t="s">
        <v>2</v>
      </c>
      <c r="AE52" s="369" t="s">
        <v>304</v>
      </c>
      <c r="AF52" s="418" t="s">
        <v>305</v>
      </c>
      <c r="AG52" s="207"/>
      <c r="AH52" s="159"/>
      <c r="AN52"/>
      <c r="AO52"/>
    </row>
    <row r="53" spans="1:41" s="1" customFormat="1" ht="50.1" customHeight="1" thickBot="1" x14ac:dyDescent="0.35">
      <c r="A53" s="635"/>
      <c r="B53" s="636"/>
      <c r="C53" s="637"/>
      <c r="D53" s="650"/>
      <c r="E53" s="48"/>
      <c r="F53" s="63" t="s">
        <v>4</v>
      </c>
      <c r="G53" s="63" t="s">
        <v>5</v>
      </c>
      <c r="H53" s="63" t="s">
        <v>358</v>
      </c>
      <c r="I53" s="333" t="s">
        <v>7</v>
      </c>
      <c r="J53" s="63" t="s">
        <v>1001</v>
      </c>
      <c r="K53" s="63" t="s">
        <v>1031</v>
      </c>
      <c r="L53" s="327" t="s">
        <v>602</v>
      </c>
      <c r="M53" s="80"/>
      <c r="N53" s="80"/>
      <c r="O53" s="80"/>
      <c r="P53" s="80"/>
      <c r="Q53" s="80"/>
      <c r="R53" s="80"/>
      <c r="S53" s="80"/>
      <c r="T53" s="80"/>
      <c r="U53" s="80"/>
      <c r="V53" s="83"/>
      <c r="W53" s="83"/>
      <c r="X53" s="83"/>
      <c r="Y53" s="83"/>
      <c r="Z53" s="83"/>
      <c r="AA53" s="83"/>
      <c r="AB53" s="83"/>
      <c r="AC53" s="89"/>
      <c r="AD53" s="423"/>
      <c r="AE53" s="370"/>
      <c r="AF53" s="418"/>
      <c r="AG53" s="207"/>
      <c r="AH53" s="159"/>
      <c r="AN53"/>
      <c r="AO53"/>
    </row>
    <row r="54" spans="1:41" s="1" customFormat="1" ht="50.1" customHeight="1" thickBot="1" x14ac:dyDescent="0.35">
      <c r="A54" s="638"/>
      <c r="B54" s="639"/>
      <c r="C54" s="640"/>
      <c r="D54" s="651"/>
      <c r="E54" s="48"/>
      <c r="F54" s="489"/>
      <c r="G54" s="29"/>
      <c r="H54" s="42"/>
      <c r="I54" s="328"/>
      <c r="J54" s="255"/>
      <c r="K54" s="312"/>
      <c r="L54" s="490"/>
      <c r="M54" s="80"/>
      <c r="N54" s="80"/>
      <c r="O54" s="80"/>
      <c r="P54" s="80"/>
      <c r="Q54" s="80"/>
      <c r="R54" s="80"/>
      <c r="S54" s="80"/>
      <c r="T54" s="80"/>
      <c r="U54" s="80"/>
      <c r="V54" s="83"/>
      <c r="W54" s="83"/>
      <c r="X54" s="83"/>
      <c r="Y54" s="83"/>
      <c r="Z54" s="83"/>
      <c r="AA54" s="83"/>
      <c r="AB54" s="83"/>
      <c r="AC54" s="89"/>
      <c r="AD54" s="424">
        <f>SUM(AD55)</f>
        <v>0</v>
      </c>
      <c r="AE54" s="371"/>
      <c r="AF54" s="425">
        <f t="shared" ref="AF54" si="19">SUM(AF55)</f>
        <v>0</v>
      </c>
      <c r="AG54" s="252">
        <f>AF54</f>
        <v>0</v>
      </c>
      <c r="AH54" s="159"/>
      <c r="AN54"/>
      <c r="AO54"/>
    </row>
    <row r="55" spans="1:41" s="3" customFormat="1" ht="120" customHeight="1" thickBot="1" x14ac:dyDescent="0.3">
      <c r="A55" s="118"/>
      <c r="B55" s="228" t="s">
        <v>287</v>
      </c>
      <c r="C55" s="288" t="s">
        <v>664</v>
      </c>
      <c r="D55" s="71">
        <v>24</v>
      </c>
      <c r="E55" s="28"/>
      <c r="F55" s="215"/>
      <c r="G55" s="215"/>
      <c r="H55" s="215"/>
      <c r="I55" s="215"/>
      <c r="J55" s="215"/>
      <c r="K55" s="215"/>
      <c r="L55" s="215"/>
      <c r="M55" s="80"/>
      <c r="N55" s="80"/>
      <c r="O55" s="80"/>
      <c r="P55" s="80"/>
      <c r="Q55" s="80"/>
      <c r="R55" s="80"/>
      <c r="S55" s="80"/>
      <c r="T55" s="80"/>
      <c r="U55" s="80"/>
      <c r="V55" s="83"/>
      <c r="W55" s="83"/>
      <c r="X55" s="83"/>
      <c r="Y55" s="83"/>
      <c r="Z55" s="83"/>
      <c r="AA55" s="83"/>
      <c r="AB55" s="83"/>
      <c r="AC55" s="89"/>
      <c r="AD55" s="421">
        <f t="shared" ref="AD55" si="20">SUM(ROUNDUP(F55/D55,0),ROUNDUP(G55/D55,0),ROUNDUP(H55/D55,0),ROUNDUP(I55/D55,0),ROUNDUP(J55/D55,0),ROUNDUP(K55/D55,0),ROUNDUP(L55/D55,0),ROUNDUP(M55/D55,0),ROUNDUP(N55/D55,0),ROUNDUP(O55/D55,0),ROUNDUP(P55/D55,0),ROUNDUP(Q55/D55,0),ROUNDUP(R55/D55,0),ROUNDUP(S55/D55,0),ROUNDUP(T55/D55,0),ROUNDUP(U55/D55,0),ROUNDUP(V55/D55,0),ROUNDUP(W55/D55,0),ROUNDUP(X55/D55,0),ROUNDUP(Y55/D55,0),ROUNDUP(Z55/D55,0),ROUNDUP(AA55/D55,0),ROUNDUP(AB55/D55,0),ROUNDUP(AC55/D55,0))*D55</f>
        <v>0</v>
      </c>
      <c r="AE55" s="285">
        <v>3.95</v>
      </c>
      <c r="AF55" s="418">
        <f>AD55*AE55</f>
        <v>0</v>
      </c>
      <c r="AG55" s="207"/>
      <c r="AH55" s="159"/>
      <c r="AN55"/>
      <c r="AO55"/>
    </row>
    <row r="56" spans="1:41" ht="50.1" customHeight="1" thickBot="1" x14ac:dyDescent="0.3">
      <c r="A56" s="643" t="s">
        <v>466</v>
      </c>
      <c r="B56" s="621"/>
      <c r="C56" s="644"/>
      <c r="D56" s="649" t="s">
        <v>467</v>
      </c>
      <c r="E56" s="205"/>
      <c r="F56" s="62" t="s">
        <v>469</v>
      </c>
      <c r="G56" s="62" t="s">
        <v>477</v>
      </c>
      <c r="H56" s="62" t="s">
        <v>677</v>
      </c>
      <c r="I56" s="62" t="s">
        <v>1085</v>
      </c>
      <c r="J56" s="62" t="s">
        <v>1139</v>
      </c>
      <c r="K56" s="62" t="s">
        <v>1016</v>
      </c>
      <c r="L56" s="62" t="s">
        <v>471</v>
      </c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412" t="s">
        <v>2</v>
      </c>
      <c r="AE56" s="369" t="s">
        <v>304</v>
      </c>
      <c r="AF56" s="418" t="s">
        <v>305</v>
      </c>
      <c r="AG56" s="274"/>
      <c r="AN56" s="46"/>
      <c r="AO56" s="46"/>
    </row>
    <row r="57" spans="1:41" ht="50.1" customHeight="1" thickBot="1" x14ac:dyDescent="0.35">
      <c r="A57" s="645"/>
      <c r="B57" s="646"/>
      <c r="C57" s="647"/>
      <c r="D57" s="650"/>
      <c r="E57" s="205"/>
      <c r="F57" s="63" t="s">
        <v>4</v>
      </c>
      <c r="G57" s="63" t="s">
        <v>358</v>
      </c>
      <c r="H57" s="63" t="s">
        <v>602</v>
      </c>
      <c r="I57" s="63" t="s">
        <v>1033</v>
      </c>
      <c r="J57" s="63" t="s">
        <v>1031</v>
      </c>
      <c r="K57" s="63" t="s">
        <v>657</v>
      </c>
      <c r="L57" s="63" t="s">
        <v>5</v>
      </c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419"/>
      <c r="AE57" s="284"/>
      <c r="AF57" s="415"/>
      <c r="AG57" s="274"/>
      <c r="AN57" s="46"/>
      <c r="AO57" s="46"/>
    </row>
    <row r="58" spans="1:41" ht="50.1" customHeight="1" thickBot="1" x14ac:dyDescent="0.3">
      <c r="A58" s="669"/>
      <c r="B58" s="646"/>
      <c r="C58" s="647"/>
      <c r="D58" s="650"/>
      <c r="E58" s="205"/>
      <c r="F58" s="208"/>
      <c r="G58" s="209"/>
      <c r="H58" s="210"/>
      <c r="I58" s="314"/>
      <c r="J58" s="312"/>
      <c r="K58" s="312"/>
      <c r="L58" s="29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419">
        <f>SUM(AD59:AD67)</f>
        <v>0</v>
      </c>
      <c r="AE58" s="283"/>
      <c r="AF58" s="420">
        <f>SUM(AF59:AF67)</f>
        <v>0</v>
      </c>
      <c r="AG58" s="275">
        <f>AF58</f>
        <v>0</v>
      </c>
      <c r="AN58" s="46"/>
      <c r="AO58" s="46"/>
    </row>
    <row r="59" spans="1:41" ht="66" customHeight="1" thickBot="1" x14ac:dyDescent="0.3">
      <c r="A59" s="701"/>
      <c r="B59" s="329">
        <v>5500</v>
      </c>
      <c r="C59" s="320" t="s">
        <v>1420</v>
      </c>
      <c r="D59" s="72">
        <v>10</v>
      </c>
      <c r="E59" s="17"/>
      <c r="F59" s="215"/>
      <c r="G59" s="215"/>
      <c r="H59" s="215"/>
      <c r="I59" s="215"/>
      <c r="J59" s="215"/>
      <c r="K59" s="215"/>
      <c r="L59" s="215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421">
        <f t="shared" ref="AD59:AD67" si="21">SUM(ROUNDUP(F59/D59,0),ROUNDUP(G59/D59,0),ROUNDUP(H59/D59,0),ROUNDUP(I59/D59,0),ROUNDUP(J59/D59,0),ROUNDUP(K59/D59,0),ROUNDUP(L59/D59,0),ROUNDUP(M59/D59,0),ROUNDUP(N59/D59,0),ROUNDUP(O59/D59,0),ROUNDUP(P59/D59,0),ROUNDUP(Q59/D59,0),ROUNDUP(R59/D59,0),ROUNDUP(S59/D59,0),ROUNDUP(T59/D59,0),ROUNDUP(U59/D59,0),ROUNDUP(V59/D59,0),ROUNDUP(W59/D59,0),ROUNDUP(X59/D59,0),ROUNDUP(Y59/D59,0),ROUNDUP(Z59/D59,0),ROUNDUP(AA59/D59,0),ROUNDUP(AB59/D59,0),ROUNDUP(AC59/D59,0))*D59</f>
        <v>0</v>
      </c>
      <c r="AE59" s="285">
        <v>1.79</v>
      </c>
      <c r="AF59" s="418">
        <f t="shared" ref="AF59:AF67" si="22">AD59*AE59</f>
        <v>0</v>
      </c>
      <c r="AG59" s="274"/>
      <c r="AN59" s="46"/>
      <c r="AO59" s="46"/>
    </row>
    <row r="60" spans="1:41" ht="66" customHeight="1" thickBot="1" x14ac:dyDescent="0.3">
      <c r="A60" s="702"/>
      <c r="B60" s="329">
        <v>5510</v>
      </c>
      <c r="C60" s="320" t="s">
        <v>1421</v>
      </c>
      <c r="D60" s="72">
        <v>10</v>
      </c>
      <c r="E60" s="17"/>
      <c r="F60" s="215"/>
      <c r="G60" s="215"/>
      <c r="H60" s="215"/>
      <c r="I60" s="215"/>
      <c r="J60" s="215"/>
      <c r="K60" s="215"/>
      <c r="L60" s="215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421">
        <f t="shared" si="21"/>
        <v>0</v>
      </c>
      <c r="AE60" s="285">
        <v>2.29</v>
      </c>
      <c r="AF60" s="418">
        <f t="shared" si="22"/>
        <v>0</v>
      </c>
      <c r="AG60" s="274"/>
      <c r="AN60" s="46"/>
      <c r="AO60" s="46"/>
    </row>
    <row r="61" spans="1:41" ht="66" customHeight="1" thickBot="1" x14ac:dyDescent="0.3">
      <c r="A61" s="702"/>
      <c r="B61" s="329">
        <v>5520</v>
      </c>
      <c r="C61" s="320" t="s">
        <v>1422</v>
      </c>
      <c r="D61" s="72">
        <v>10</v>
      </c>
      <c r="E61" s="17"/>
      <c r="F61" s="215"/>
      <c r="G61" s="215"/>
      <c r="H61" s="215"/>
      <c r="I61" s="215"/>
      <c r="J61" s="215"/>
      <c r="K61" s="215"/>
      <c r="L61" s="215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421">
        <f t="shared" si="21"/>
        <v>0</v>
      </c>
      <c r="AE61" s="285">
        <v>2.65</v>
      </c>
      <c r="AF61" s="418">
        <f t="shared" si="22"/>
        <v>0</v>
      </c>
      <c r="AG61" s="274"/>
      <c r="AN61" s="46"/>
      <c r="AO61" s="46"/>
    </row>
    <row r="62" spans="1:41" ht="66" customHeight="1" thickBot="1" x14ac:dyDescent="0.3">
      <c r="A62" s="702"/>
      <c r="B62" s="329">
        <v>5530</v>
      </c>
      <c r="C62" s="320" t="s">
        <v>1423</v>
      </c>
      <c r="D62" s="72">
        <v>10</v>
      </c>
      <c r="E62" s="17"/>
      <c r="F62" s="215"/>
      <c r="G62" s="215"/>
      <c r="H62" s="215"/>
      <c r="I62" s="215"/>
      <c r="J62" s="215"/>
      <c r="K62" s="215"/>
      <c r="L62" s="215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421">
        <f t="shared" si="21"/>
        <v>0</v>
      </c>
      <c r="AE62" s="285">
        <v>3.65</v>
      </c>
      <c r="AF62" s="418">
        <f t="shared" si="22"/>
        <v>0</v>
      </c>
      <c r="AG62" s="274"/>
      <c r="AN62" s="46"/>
      <c r="AO62" s="46"/>
    </row>
    <row r="63" spans="1:41" ht="66" customHeight="1" thickBot="1" x14ac:dyDescent="0.3">
      <c r="A63" s="702"/>
      <c r="B63" s="329">
        <v>5540</v>
      </c>
      <c r="C63" s="320" t="s">
        <v>1424</v>
      </c>
      <c r="D63" s="72">
        <v>10</v>
      </c>
      <c r="E63" s="17"/>
      <c r="F63" s="215"/>
      <c r="G63" s="215"/>
      <c r="H63" s="215"/>
      <c r="I63" s="215"/>
      <c r="J63" s="215"/>
      <c r="K63" s="215"/>
      <c r="L63" s="215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421">
        <f t="shared" ref="AD63:AD66" si="23">SUM(ROUNDUP(F63/D63,0),ROUNDUP(G63/D63,0),ROUNDUP(H63/D63,0),ROUNDUP(I63/D63,0),ROUNDUP(J63/D63,0),ROUNDUP(K63/D63,0),ROUNDUP(L63/D63,0),ROUNDUP(M63/D63,0),ROUNDUP(N63/D63,0),ROUNDUP(O63/D63,0),ROUNDUP(P63/D63,0),ROUNDUP(Q63/D63,0),ROUNDUP(R63/D63,0),ROUNDUP(S63/D63,0),ROUNDUP(T63/D63,0),ROUNDUP(U63/D63,0),ROUNDUP(V63/D63,0),ROUNDUP(W63/D63,0),ROUNDUP(X63/D63,0),ROUNDUP(Y63/D63,0),ROUNDUP(Z63/D63,0),ROUNDUP(AA63/D63,0),ROUNDUP(AB63/D63,0),ROUNDUP(AC63/D63,0))*D63</f>
        <v>0</v>
      </c>
      <c r="AE63" s="285">
        <v>4.8899999999999997</v>
      </c>
      <c r="AF63" s="418">
        <f t="shared" ref="AF63:AF66" si="24">AD63*AE63</f>
        <v>0</v>
      </c>
      <c r="AG63" s="274"/>
      <c r="AN63" s="46"/>
      <c r="AO63" s="46"/>
    </row>
    <row r="64" spans="1:41" ht="66" customHeight="1" thickBot="1" x14ac:dyDescent="0.3">
      <c r="A64" s="702"/>
      <c r="B64" s="329">
        <v>5550</v>
      </c>
      <c r="C64" s="320" t="s">
        <v>1425</v>
      </c>
      <c r="D64" s="72">
        <v>5</v>
      </c>
      <c r="E64" s="17"/>
      <c r="F64" s="215"/>
      <c r="G64" s="215"/>
      <c r="H64" s="215"/>
      <c r="I64" s="215"/>
      <c r="J64" s="215"/>
      <c r="K64" s="215"/>
      <c r="L64" s="215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421">
        <f t="shared" si="23"/>
        <v>0</v>
      </c>
      <c r="AE64" s="285">
        <v>8.5</v>
      </c>
      <c r="AF64" s="418">
        <f t="shared" si="24"/>
        <v>0</v>
      </c>
      <c r="AG64" s="274"/>
      <c r="AN64" s="46"/>
      <c r="AO64" s="46"/>
    </row>
    <row r="65" spans="1:41" ht="66" customHeight="1" thickBot="1" x14ac:dyDescent="0.3">
      <c r="A65" s="702"/>
      <c r="B65" s="329">
        <v>5560</v>
      </c>
      <c r="C65" s="320" t="s">
        <v>1426</v>
      </c>
      <c r="D65" s="72">
        <v>5</v>
      </c>
      <c r="E65" s="17"/>
      <c r="F65" s="215"/>
      <c r="G65" s="215"/>
      <c r="H65" s="215"/>
      <c r="I65" s="206"/>
      <c r="J65" s="206"/>
      <c r="K65" s="206"/>
      <c r="L65" s="215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421">
        <f t="shared" si="23"/>
        <v>0</v>
      </c>
      <c r="AE65" s="285">
        <v>12.5</v>
      </c>
      <c r="AF65" s="418">
        <f t="shared" si="24"/>
        <v>0</v>
      </c>
      <c r="AG65" s="274"/>
      <c r="AN65" s="46"/>
      <c r="AO65" s="46"/>
    </row>
    <row r="66" spans="1:41" ht="66" customHeight="1" thickBot="1" x14ac:dyDescent="0.3">
      <c r="A66" s="702"/>
      <c r="B66" s="329">
        <v>5570</v>
      </c>
      <c r="C66" s="320" t="s">
        <v>1427</v>
      </c>
      <c r="D66" s="72">
        <v>5</v>
      </c>
      <c r="E66" s="17"/>
      <c r="F66" s="215"/>
      <c r="G66" s="215"/>
      <c r="H66" s="215"/>
      <c r="I66" s="206"/>
      <c r="J66" s="206"/>
      <c r="K66" s="206"/>
      <c r="L66" s="215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421">
        <f t="shared" si="23"/>
        <v>0</v>
      </c>
      <c r="AE66" s="285">
        <v>17.100000000000001</v>
      </c>
      <c r="AF66" s="418">
        <f t="shared" si="24"/>
        <v>0</v>
      </c>
      <c r="AG66" s="274"/>
      <c r="AN66" s="46"/>
      <c r="AO66" s="46"/>
    </row>
    <row r="67" spans="1:41" ht="66" customHeight="1" thickBot="1" x14ac:dyDescent="0.3">
      <c r="A67" s="703"/>
      <c r="B67" s="329">
        <v>5580</v>
      </c>
      <c r="C67" s="320" t="s">
        <v>1428</v>
      </c>
      <c r="D67" s="72">
        <v>5</v>
      </c>
      <c r="E67" s="17"/>
      <c r="F67" s="215"/>
      <c r="G67" s="215"/>
      <c r="H67" s="215"/>
      <c r="I67" s="206"/>
      <c r="J67" s="206"/>
      <c r="K67" s="206"/>
      <c r="L67" s="215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421">
        <f t="shared" si="21"/>
        <v>0</v>
      </c>
      <c r="AE67" s="285">
        <v>24.99</v>
      </c>
      <c r="AF67" s="418">
        <f t="shared" si="22"/>
        <v>0</v>
      </c>
      <c r="AG67" s="274"/>
      <c r="AN67" s="46"/>
      <c r="AO67" s="46"/>
    </row>
    <row r="68" spans="1:41" ht="50.1" customHeight="1" thickBot="1" x14ac:dyDescent="0.3">
      <c r="A68" s="666" t="s">
        <v>466</v>
      </c>
      <c r="B68" s="667"/>
      <c r="C68" s="668"/>
      <c r="D68" s="665" t="s">
        <v>467</v>
      </c>
      <c r="E68" s="9"/>
      <c r="F68" s="62" t="s">
        <v>469</v>
      </c>
      <c r="G68" s="62" t="s">
        <v>471</v>
      </c>
      <c r="H68" s="62" t="s">
        <v>477</v>
      </c>
      <c r="I68" s="62" t="s">
        <v>677</v>
      </c>
      <c r="J68" s="62" t="s">
        <v>1018</v>
      </c>
      <c r="K68" s="62" t="s">
        <v>1353</v>
      </c>
      <c r="L68" s="70" t="s">
        <v>1349</v>
      </c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412" t="s">
        <v>2</v>
      </c>
      <c r="AE68" s="369" t="s">
        <v>304</v>
      </c>
      <c r="AF68" s="418" t="s">
        <v>305</v>
      </c>
      <c r="AG68" s="207"/>
      <c r="AH68" s="159"/>
    </row>
    <row r="69" spans="1:41" ht="50.1" customHeight="1" thickBot="1" x14ac:dyDescent="0.35">
      <c r="A69" s="645"/>
      <c r="B69" s="646"/>
      <c r="C69" s="647"/>
      <c r="D69" s="650"/>
      <c r="E69" s="9"/>
      <c r="F69" s="63" t="s">
        <v>4</v>
      </c>
      <c r="G69" s="63" t="s">
        <v>5</v>
      </c>
      <c r="H69" s="67" t="s">
        <v>358</v>
      </c>
      <c r="I69" s="63" t="s">
        <v>602</v>
      </c>
      <c r="J69" s="63" t="s">
        <v>992</v>
      </c>
      <c r="K69" s="63" t="s">
        <v>1302</v>
      </c>
      <c r="L69" s="63" t="s">
        <v>1348</v>
      </c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419"/>
      <c r="AE69" s="284"/>
      <c r="AF69" s="413"/>
      <c r="AG69" s="207"/>
      <c r="AH69" s="159"/>
    </row>
    <row r="70" spans="1:41" ht="50.1" customHeight="1" thickBot="1" x14ac:dyDescent="0.3">
      <c r="A70" s="669"/>
      <c r="B70" s="670"/>
      <c r="C70" s="671"/>
      <c r="D70" s="651"/>
      <c r="E70" s="9"/>
      <c r="F70" s="208"/>
      <c r="G70" s="191"/>
      <c r="H70" s="209"/>
      <c r="I70" s="191"/>
      <c r="J70" s="250"/>
      <c r="K70" s="465"/>
      <c r="L70" s="13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419">
        <f>SUM(AD71:AD75)</f>
        <v>0</v>
      </c>
      <c r="AE70" s="283"/>
      <c r="AF70" s="420">
        <f>SUM(AF71:AF75)</f>
        <v>0</v>
      </c>
      <c r="AG70" s="252">
        <f>AF70</f>
        <v>0</v>
      </c>
      <c r="AH70" s="159"/>
    </row>
    <row r="71" spans="1:41" ht="49.5" customHeight="1" thickBot="1" x14ac:dyDescent="0.3">
      <c r="A71" s="672"/>
      <c r="B71" s="227" t="s">
        <v>1055</v>
      </c>
      <c r="C71" s="287" t="s">
        <v>1415</v>
      </c>
      <c r="D71" s="69">
        <v>5</v>
      </c>
      <c r="E71" s="9"/>
      <c r="F71" s="215"/>
      <c r="G71" s="215"/>
      <c r="H71" s="215"/>
      <c r="I71" s="215"/>
      <c r="J71" s="215"/>
      <c r="K71" s="215"/>
      <c r="L71" s="215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421">
        <f t="shared" ref="AD71:AD75" si="25">SUM(ROUNDUP(F71/D71,0),ROUNDUP(G71/D71,0),ROUNDUP(H71/D71,0),ROUNDUP(I71/D71,0),ROUNDUP(J71/D71,0),ROUNDUP(K71/D71,0),ROUNDUP(L71/D71,0),ROUNDUP(M71/D71,0),ROUNDUP(N71/D71,0),ROUNDUP(O71/D71,0),ROUNDUP(P71/D71,0),ROUNDUP(Q71/D71,0),ROUNDUP(R71/D71,0),ROUNDUP(S71/D71,0),ROUNDUP(T71/D71,0),ROUNDUP(U71/D71,0),ROUNDUP(V71/D71,0),ROUNDUP(W71/D71,0),ROUNDUP(X71/D71,0),ROUNDUP(Y71/D71,0),ROUNDUP(Z71/D71,0),ROUNDUP(AA71/D71,0),ROUNDUP(AB71/D71,0),ROUNDUP(AC71/D71,0))*D71</f>
        <v>0</v>
      </c>
      <c r="AE71" s="285">
        <v>2.29</v>
      </c>
      <c r="AF71" s="418">
        <f>AD71*AE71</f>
        <v>0</v>
      </c>
      <c r="AG71" s="207"/>
      <c r="AH71" s="159"/>
    </row>
    <row r="72" spans="1:41" ht="50.1" customHeight="1" thickBot="1" x14ac:dyDescent="0.3">
      <c r="A72" s="631"/>
      <c r="B72" s="227" t="s">
        <v>963</v>
      </c>
      <c r="C72" s="287" t="s">
        <v>1416</v>
      </c>
      <c r="D72" s="69">
        <v>5</v>
      </c>
      <c r="E72" s="9"/>
      <c r="F72" s="215"/>
      <c r="G72" s="215"/>
      <c r="H72" s="215"/>
      <c r="I72" s="215"/>
      <c r="J72" s="215"/>
      <c r="K72" s="215"/>
      <c r="L72" s="215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421">
        <f t="shared" si="25"/>
        <v>0</v>
      </c>
      <c r="AE72" s="285">
        <v>2.95</v>
      </c>
      <c r="AF72" s="418">
        <f>AD72*AE72</f>
        <v>0</v>
      </c>
      <c r="AG72" s="207"/>
      <c r="AH72" s="159"/>
    </row>
    <row r="73" spans="1:41" ht="50.1" customHeight="1" thickBot="1" x14ac:dyDescent="0.3">
      <c r="A73" s="631"/>
      <c r="B73" s="227" t="s">
        <v>964</v>
      </c>
      <c r="C73" s="287" t="s">
        <v>1417</v>
      </c>
      <c r="D73" s="69">
        <v>3</v>
      </c>
      <c r="E73" s="9"/>
      <c r="F73" s="215"/>
      <c r="G73" s="215"/>
      <c r="H73" s="215"/>
      <c r="I73" s="215"/>
      <c r="J73" s="215"/>
      <c r="K73" s="215"/>
      <c r="L73" s="215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421">
        <f t="shared" si="25"/>
        <v>0</v>
      </c>
      <c r="AE73" s="285">
        <v>7.49</v>
      </c>
      <c r="AF73" s="418">
        <f t="shared" ref="AF73:AF75" si="26">AD73*AE73</f>
        <v>0</v>
      </c>
      <c r="AG73" s="207"/>
      <c r="AH73" s="159"/>
    </row>
    <row r="74" spans="1:41" ht="50.1" customHeight="1" thickBot="1" x14ac:dyDescent="0.3">
      <c r="A74" s="631"/>
      <c r="B74" s="227" t="s">
        <v>965</v>
      </c>
      <c r="C74" s="287" t="s">
        <v>1418</v>
      </c>
      <c r="D74" s="69">
        <v>3</v>
      </c>
      <c r="E74" s="9"/>
      <c r="F74" s="215"/>
      <c r="G74" s="215"/>
      <c r="H74" s="215"/>
      <c r="I74" s="215"/>
      <c r="J74" s="215"/>
      <c r="K74" s="215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421">
        <f t="shared" si="25"/>
        <v>0</v>
      </c>
      <c r="AE74" s="285">
        <v>9.9499999999999993</v>
      </c>
      <c r="AF74" s="418">
        <f t="shared" si="26"/>
        <v>0</v>
      </c>
      <c r="AG74" s="207"/>
      <c r="AH74" s="159"/>
    </row>
    <row r="75" spans="1:41" ht="50.1" customHeight="1" thickBot="1" x14ac:dyDescent="0.3">
      <c r="A75" s="691"/>
      <c r="B75" s="227" t="s">
        <v>966</v>
      </c>
      <c r="C75" s="287" t="s">
        <v>1419</v>
      </c>
      <c r="D75" s="69">
        <v>3</v>
      </c>
      <c r="E75" s="9"/>
      <c r="F75" s="215"/>
      <c r="G75" s="215"/>
      <c r="H75" s="215"/>
      <c r="I75" s="215"/>
      <c r="J75" s="215"/>
      <c r="K75" s="215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421">
        <f t="shared" si="25"/>
        <v>0</v>
      </c>
      <c r="AE75" s="285">
        <v>12.95</v>
      </c>
      <c r="AF75" s="418">
        <f t="shared" si="26"/>
        <v>0</v>
      </c>
      <c r="AG75" s="207"/>
      <c r="AH75" s="159"/>
    </row>
    <row r="76" spans="1:41" ht="50.1" customHeight="1" thickBot="1" x14ac:dyDescent="0.3">
      <c r="A76" s="666" t="s">
        <v>466</v>
      </c>
      <c r="B76" s="667"/>
      <c r="C76" s="668"/>
      <c r="D76" s="665" t="s">
        <v>467</v>
      </c>
      <c r="E76" s="9"/>
      <c r="F76" s="62" t="s">
        <v>469</v>
      </c>
      <c r="G76" s="62" t="s">
        <v>471</v>
      </c>
      <c r="H76" s="62" t="s">
        <v>477</v>
      </c>
      <c r="I76" s="62" t="s">
        <v>1063</v>
      </c>
      <c r="J76" s="62" t="s">
        <v>677</v>
      </c>
      <c r="K76" s="326" t="s">
        <v>1054</v>
      </c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412" t="s">
        <v>2</v>
      </c>
      <c r="AE76" s="369" t="s">
        <v>304</v>
      </c>
      <c r="AF76" s="418" t="s">
        <v>305</v>
      </c>
      <c r="AG76" s="207"/>
      <c r="AH76" s="159"/>
    </row>
    <row r="77" spans="1:41" ht="50.1" customHeight="1" thickBot="1" x14ac:dyDescent="0.35">
      <c r="A77" s="645"/>
      <c r="B77" s="646"/>
      <c r="C77" s="647"/>
      <c r="D77" s="650"/>
      <c r="E77" s="9"/>
      <c r="F77" s="63" t="s">
        <v>4</v>
      </c>
      <c r="G77" s="63" t="s">
        <v>5</v>
      </c>
      <c r="H77" s="67" t="s">
        <v>358</v>
      </c>
      <c r="I77" s="63" t="s">
        <v>253</v>
      </c>
      <c r="J77" s="63" t="s">
        <v>602</v>
      </c>
      <c r="K77" s="327" t="s">
        <v>922</v>
      </c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419"/>
      <c r="AE77" s="284"/>
      <c r="AF77" s="413"/>
      <c r="AG77" s="207"/>
      <c r="AH77" s="159"/>
    </row>
    <row r="78" spans="1:41" ht="49.5" customHeight="1" thickBot="1" x14ac:dyDescent="0.3">
      <c r="A78" s="669"/>
      <c r="B78" s="670"/>
      <c r="C78" s="671"/>
      <c r="D78" s="651"/>
      <c r="E78" s="9"/>
      <c r="F78" s="208"/>
      <c r="G78" s="191"/>
      <c r="H78" s="209"/>
      <c r="I78" s="191"/>
      <c r="J78" s="191"/>
      <c r="K78" s="171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419">
        <f>SUM(AD79:AD84)</f>
        <v>0</v>
      </c>
      <c r="AE78" s="283"/>
      <c r="AF78" s="420">
        <f t="shared" ref="AF78" si="27">SUM(AF79:AF84)</f>
        <v>0</v>
      </c>
      <c r="AG78" s="252">
        <f>AF78</f>
        <v>0</v>
      </c>
      <c r="AH78" s="159"/>
    </row>
    <row r="79" spans="1:41" ht="50.1" customHeight="1" thickBot="1" x14ac:dyDescent="0.3">
      <c r="A79" s="700"/>
      <c r="B79" s="251" t="s">
        <v>899</v>
      </c>
      <c r="C79" s="289" t="s">
        <v>1409</v>
      </c>
      <c r="D79" s="69">
        <v>10</v>
      </c>
      <c r="E79" s="9"/>
      <c r="F79" s="215"/>
      <c r="G79" s="215"/>
      <c r="H79" s="215"/>
      <c r="I79" s="215"/>
      <c r="J79" s="215"/>
      <c r="K79" s="215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421">
        <f t="shared" ref="AD79:AD84" si="28">SUM(ROUNDUP(F79/D79,0),ROUNDUP(G79/D79,0),ROUNDUP(H79/D79,0),ROUNDUP(I79/D79,0),ROUNDUP(J79/D79,0),ROUNDUP(K79/D79,0),ROUNDUP(L79/D79,0),ROUNDUP(M79/D79,0),ROUNDUP(N79/D79,0),ROUNDUP(O79/D79,0),ROUNDUP(P79/D79,0),ROUNDUP(Q79/D79,0),ROUNDUP(R79/D79,0),ROUNDUP(S79/D79,0),ROUNDUP(T79/D79,0),ROUNDUP(U79/D79,0),ROUNDUP(V79/D79,0),ROUNDUP(W79/D79,0),ROUNDUP(X79/D79,0),ROUNDUP(Y79/D79,0),ROUNDUP(Z79/D79,0),ROUNDUP(AA79/D79,0),ROUNDUP(AB79/D79,0),ROUNDUP(AC79/D79,0))*D79</f>
        <v>0</v>
      </c>
      <c r="AE79" s="285">
        <v>3.03</v>
      </c>
      <c r="AF79" s="418">
        <f>AD79*AE79</f>
        <v>0</v>
      </c>
      <c r="AG79" s="207"/>
      <c r="AH79" s="159"/>
    </row>
    <row r="80" spans="1:41" ht="50.1" customHeight="1" thickBot="1" x14ac:dyDescent="0.3">
      <c r="A80" s="631"/>
      <c r="B80" s="251" t="s">
        <v>900</v>
      </c>
      <c r="C80" s="289" t="s">
        <v>1410</v>
      </c>
      <c r="D80" s="69">
        <v>10</v>
      </c>
      <c r="E80" s="9"/>
      <c r="F80" s="215"/>
      <c r="G80" s="215"/>
      <c r="H80" s="215"/>
      <c r="I80" s="215"/>
      <c r="J80" s="215"/>
      <c r="K80" s="215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421">
        <f t="shared" si="28"/>
        <v>0</v>
      </c>
      <c r="AE80" s="285">
        <v>4.17</v>
      </c>
      <c r="AF80" s="418">
        <f t="shared" ref="AF80:AF84" si="29">AD80*AE80</f>
        <v>0</v>
      </c>
      <c r="AG80" s="207"/>
      <c r="AH80" s="159"/>
    </row>
    <row r="81" spans="1:34" ht="50.1" customHeight="1" thickBot="1" x14ac:dyDescent="0.3">
      <c r="A81" s="631"/>
      <c r="B81" s="251" t="s">
        <v>901</v>
      </c>
      <c r="C81" s="289" t="s">
        <v>1411</v>
      </c>
      <c r="D81" s="69">
        <v>10</v>
      </c>
      <c r="E81" s="9"/>
      <c r="F81" s="215"/>
      <c r="G81" s="215"/>
      <c r="H81" s="215"/>
      <c r="I81" s="215"/>
      <c r="J81" s="215"/>
      <c r="K81" s="215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421">
        <f t="shared" si="28"/>
        <v>0</v>
      </c>
      <c r="AE81" s="285">
        <v>5.94</v>
      </c>
      <c r="AF81" s="418">
        <f t="shared" si="29"/>
        <v>0</v>
      </c>
      <c r="AG81" s="207"/>
      <c r="AH81" s="159"/>
    </row>
    <row r="82" spans="1:34" ht="50.1" customHeight="1" thickBot="1" x14ac:dyDescent="0.3">
      <c r="A82" s="631"/>
      <c r="B82" s="251" t="s">
        <v>902</v>
      </c>
      <c r="C82" s="289" t="s">
        <v>1412</v>
      </c>
      <c r="D82" s="69">
        <v>10</v>
      </c>
      <c r="E82" s="9"/>
      <c r="F82" s="215"/>
      <c r="G82" s="215"/>
      <c r="H82" s="215"/>
      <c r="I82" s="215"/>
      <c r="J82" s="215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421">
        <f t="shared" si="28"/>
        <v>0</v>
      </c>
      <c r="AE82" s="285">
        <v>7.45</v>
      </c>
      <c r="AF82" s="418">
        <f t="shared" si="29"/>
        <v>0</v>
      </c>
      <c r="AG82" s="207"/>
      <c r="AH82" s="159"/>
    </row>
    <row r="83" spans="1:34" ht="50.1" customHeight="1" thickBot="1" x14ac:dyDescent="0.3">
      <c r="A83" s="174"/>
      <c r="B83" s="237" t="s">
        <v>993</v>
      </c>
      <c r="C83" s="289" t="s">
        <v>1413</v>
      </c>
      <c r="D83" s="190">
        <v>5</v>
      </c>
      <c r="E83" s="205"/>
      <c r="F83" s="215"/>
      <c r="G83" s="215"/>
      <c r="H83" s="215"/>
      <c r="I83" s="215"/>
      <c r="J83" s="215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421">
        <f t="shared" si="28"/>
        <v>0</v>
      </c>
      <c r="AE83" s="285">
        <v>10.72</v>
      </c>
      <c r="AF83" s="418">
        <f t="shared" si="29"/>
        <v>0</v>
      </c>
      <c r="AG83" s="207"/>
      <c r="AH83" s="159"/>
    </row>
    <row r="84" spans="1:34" ht="50.1" customHeight="1" thickBot="1" x14ac:dyDescent="0.3">
      <c r="A84" s="174"/>
      <c r="B84" s="228" t="s">
        <v>994</v>
      </c>
      <c r="C84" s="290" t="s">
        <v>1414</v>
      </c>
      <c r="D84" s="190">
        <v>5</v>
      </c>
      <c r="E84" s="205"/>
      <c r="F84" s="215"/>
      <c r="G84" s="215"/>
      <c r="H84" s="215"/>
      <c r="I84" s="215"/>
      <c r="J84" s="215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421">
        <f t="shared" si="28"/>
        <v>0</v>
      </c>
      <c r="AE84" s="285">
        <v>14.98</v>
      </c>
      <c r="AF84" s="418">
        <f t="shared" si="29"/>
        <v>0</v>
      </c>
      <c r="AG84" s="207"/>
      <c r="AH84" s="159"/>
    </row>
    <row r="85" spans="1:34" ht="50.1" customHeight="1" thickBot="1" x14ac:dyDescent="0.3">
      <c r="A85" s="666" t="s">
        <v>466</v>
      </c>
      <c r="B85" s="667"/>
      <c r="C85" s="668"/>
      <c r="D85" s="665" t="s">
        <v>467</v>
      </c>
      <c r="E85" s="9"/>
      <c r="F85" s="62" t="s">
        <v>469</v>
      </c>
      <c r="G85" s="62" t="s">
        <v>471</v>
      </c>
      <c r="H85" s="62" t="s">
        <v>477</v>
      </c>
      <c r="I85" s="62" t="s">
        <v>254</v>
      </c>
      <c r="J85" s="62" t="s">
        <v>484</v>
      </c>
      <c r="K85" s="326" t="s">
        <v>1064</v>
      </c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412" t="s">
        <v>2</v>
      </c>
      <c r="AE85" s="369" t="s">
        <v>304</v>
      </c>
      <c r="AF85" s="418" t="s">
        <v>305</v>
      </c>
      <c r="AG85" s="207"/>
      <c r="AH85" s="159"/>
    </row>
    <row r="86" spans="1:34" ht="50.1" customHeight="1" thickBot="1" x14ac:dyDescent="0.35">
      <c r="A86" s="645"/>
      <c r="B86" s="646"/>
      <c r="C86" s="647"/>
      <c r="D86" s="650"/>
      <c r="E86" s="9"/>
      <c r="F86" s="63" t="s">
        <v>4</v>
      </c>
      <c r="G86" s="63" t="s">
        <v>5</v>
      </c>
      <c r="H86" s="67" t="s">
        <v>358</v>
      </c>
      <c r="I86" s="63" t="s">
        <v>253</v>
      </c>
      <c r="J86" s="63" t="s">
        <v>435</v>
      </c>
      <c r="K86" s="327" t="s">
        <v>1030</v>
      </c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419"/>
      <c r="AE86" s="284"/>
      <c r="AF86" s="418"/>
      <c r="AG86" s="207"/>
      <c r="AH86" s="159"/>
    </row>
    <row r="87" spans="1:34" ht="46.5" customHeight="1" thickBot="1" x14ac:dyDescent="0.3">
      <c r="A87" s="669"/>
      <c r="B87" s="670"/>
      <c r="C87" s="671"/>
      <c r="D87" s="651"/>
      <c r="E87" s="9"/>
      <c r="F87" s="191"/>
      <c r="G87" s="191"/>
      <c r="H87" s="209"/>
      <c r="I87" s="191"/>
      <c r="J87" s="491"/>
      <c r="K87" s="33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419">
        <f>SUM(AD88:AD93)</f>
        <v>0</v>
      </c>
      <c r="AE87" s="283"/>
      <c r="AF87" s="420">
        <f t="shared" ref="AF87" si="30">SUM(AF88:AF93)</f>
        <v>0</v>
      </c>
      <c r="AG87" s="252">
        <f>AF87</f>
        <v>0</v>
      </c>
      <c r="AH87" s="159"/>
    </row>
    <row r="88" spans="1:34" ht="50.1" customHeight="1" thickBot="1" x14ac:dyDescent="0.3">
      <c r="A88" s="700"/>
      <c r="B88" s="227" t="s">
        <v>436</v>
      </c>
      <c r="C88" s="287" t="s">
        <v>1403</v>
      </c>
      <c r="D88" s="69">
        <v>10</v>
      </c>
      <c r="E88" s="9"/>
      <c r="F88" s="215"/>
      <c r="G88" s="215"/>
      <c r="H88" s="215"/>
      <c r="I88" s="215"/>
      <c r="J88" s="215"/>
      <c r="K88" s="215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421">
        <f t="shared" ref="AD88:AD93" si="31">SUM(ROUNDUP(F88/D88,0),ROUNDUP(G88/D88,0),ROUNDUP(H88/D88,0),ROUNDUP(I88/D88,0),ROUNDUP(J88/D88,0),ROUNDUP(K88/D88,0),ROUNDUP(L88/D88,0),ROUNDUP(M88/D88,0),ROUNDUP(N88/D88,0),ROUNDUP(O88/D88,0),ROUNDUP(P88/D88,0),ROUNDUP(Q88/D88,0),ROUNDUP(R88/D88,0),ROUNDUP(S88/D88,0),ROUNDUP(T88/D88,0),ROUNDUP(U88/D88,0),ROUNDUP(V88/D88,0),ROUNDUP(W88/D88,0),ROUNDUP(X88/D88,0),ROUNDUP(Y88/D88,0),ROUNDUP(Z88/D88,0),ROUNDUP(AA88/D88,0),ROUNDUP(AB88/D88,0),ROUNDUP(AC88/D88,0))*D88</f>
        <v>0</v>
      </c>
      <c r="AE88" s="285">
        <v>2.81</v>
      </c>
      <c r="AF88" s="418">
        <f t="shared" ref="AF88:AF93" si="32">AD88*AE88</f>
        <v>0</v>
      </c>
      <c r="AG88" s="207"/>
      <c r="AH88" s="159"/>
    </row>
    <row r="89" spans="1:34" ht="50.1" customHeight="1" thickBot="1" x14ac:dyDescent="0.3">
      <c r="A89" s="631"/>
      <c r="B89" s="227" t="s">
        <v>439</v>
      </c>
      <c r="C89" s="287" t="s">
        <v>1404</v>
      </c>
      <c r="D89" s="69">
        <v>10</v>
      </c>
      <c r="E89" s="9"/>
      <c r="F89" s="215"/>
      <c r="G89" s="215"/>
      <c r="H89" s="215"/>
      <c r="I89" s="215"/>
      <c r="J89" s="215"/>
      <c r="K89" s="215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421">
        <f t="shared" si="31"/>
        <v>0</v>
      </c>
      <c r="AE89" s="285">
        <v>3.95</v>
      </c>
      <c r="AF89" s="418">
        <f t="shared" si="32"/>
        <v>0</v>
      </c>
      <c r="AG89" s="207"/>
      <c r="AH89" s="159"/>
    </row>
    <row r="90" spans="1:34" ht="50.1" customHeight="1" thickBot="1" x14ac:dyDescent="0.3">
      <c r="A90" s="631"/>
      <c r="B90" s="227" t="s">
        <v>437</v>
      </c>
      <c r="C90" s="287" t="s">
        <v>1405</v>
      </c>
      <c r="D90" s="69">
        <v>10</v>
      </c>
      <c r="E90" s="9"/>
      <c r="F90" s="215"/>
      <c r="G90" s="215"/>
      <c r="H90" s="215"/>
      <c r="I90" s="215"/>
      <c r="J90" s="215"/>
      <c r="K90" s="215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421">
        <f t="shared" si="31"/>
        <v>0</v>
      </c>
      <c r="AE90" s="285">
        <v>5.41</v>
      </c>
      <c r="AF90" s="418">
        <f t="shared" si="32"/>
        <v>0</v>
      </c>
      <c r="AG90" s="207"/>
      <c r="AH90" s="159"/>
    </row>
    <row r="91" spans="1:34" ht="50.1" customHeight="1" thickBot="1" x14ac:dyDescent="0.3">
      <c r="A91" s="631"/>
      <c r="B91" s="227" t="s">
        <v>438</v>
      </c>
      <c r="C91" s="287" t="s">
        <v>1406</v>
      </c>
      <c r="D91" s="69">
        <v>10</v>
      </c>
      <c r="E91" s="9"/>
      <c r="F91" s="215"/>
      <c r="G91" s="215"/>
      <c r="H91" s="215"/>
      <c r="I91" s="215"/>
      <c r="J91" s="215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421">
        <f t="shared" si="31"/>
        <v>0</v>
      </c>
      <c r="AE91" s="285">
        <v>6.95</v>
      </c>
      <c r="AF91" s="418">
        <f t="shared" si="32"/>
        <v>0</v>
      </c>
      <c r="AG91" s="207"/>
      <c r="AH91" s="159"/>
    </row>
    <row r="92" spans="1:34" ht="50.1" customHeight="1" thickBot="1" x14ac:dyDescent="0.3">
      <c r="A92" s="174"/>
      <c r="B92" s="229" t="s">
        <v>591</v>
      </c>
      <c r="C92" s="287" t="s">
        <v>1407</v>
      </c>
      <c r="D92" s="69">
        <v>5</v>
      </c>
      <c r="E92" s="9"/>
      <c r="F92" s="215"/>
      <c r="G92" s="215"/>
      <c r="H92" s="215"/>
      <c r="I92" s="215"/>
      <c r="J92" s="215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421">
        <f t="shared" si="31"/>
        <v>0</v>
      </c>
      <c r="AE92" s="285">
        <v>9.7200000000000006</v>
      </c>
      <c r="AF92" s="418">
        <f t="shared" si="32"/>
        <v>0</v>
      </c>
      <c r="AG92" s="207"/>
      <c r="AH92" s="159"/>
    </row>
    <row r="93" spans="1:34" ht="50.1" customHeight="1" thickBot="1" x14ac:dyDescent="0.3">
      <c r="A93" s="174"/>
      <c r="B93" s="229" t="s">
        <v>592</v>
      </c>
      <c r="C93" s="287" t="s">
        <v>1408</v>
      </c>
      <c r="D93" s="69">
        <v>5</v>
      </c>
      <c r="E93" s="9"/>
      <c r="F93" s="215"/>
      <c r="G93" s="215"/>
      <c r="H93" s="215"/>
      <c r="I93" s="215"/>
      <c r="J93" s="215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421">
        <f t="shared" si="31"/>
        <v>0</v>
      </c>
      <c r="AE93" s="285">
        <v>14.5</v>
      </c>
      <c r="AF93" s="418">
        <f t="shared" si="32"/>
        <v>0</v>
      </c>
      <c r="AG93" s="207"/>
      <c r="AH93" s="159"/>
    </row>
    <row r="94" spans="1:34" ht="49.5" customHeight="1" thickBot="1" x14ac:dyDescent="0.3">
      <c r="A94" s="666" t="s">
        <v>466</v>
      </c>
      <c r="B94" s="667"/>
      <c r="C94" s="668"/>
      <c r="D94" s="665" t="s">
        <v>467</v>
      </c>
      <c r="E94" s="9"/>
      <c r="F94" s="62" t="s">
        <v>469</v>
      </c>
      <c r="G94" s="62" t="s">
        <v>471</v>
      </c>
      <c r="H94" s="70" t="s">
        <v>477</v>
      </c>
      <c r="I94" s="62" t="s">
        <v>254</v>
      </c>
      <c r="J94" s="62" t="s">
        <v>484</v>
      </c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412" t="s">
        <v>2</v>
      </c>
      <c r="AE94" s="369" t="s">
        <v>304</v>
      </c>
      <c r="AF94" s="418" t="s">
        <v>305</v>
      </c>
      <c r="AG94" s="207"/>
      <c r="AH94" s="159"/>
    </row>
    <row r="95" spans="1:34" ht="49.5" customHeight="1" thickBot="1" x14ac:dyDescent="0.35">
      <c r="A95" s="645"/>
      <c r="B95" s="646"/>
      <c r="C95" s="647"/>
      <c r="D95" s="650"/>
      <c r="E95" s="9"/>
      <c r="F95" s="63" t="s">
        <v>4</v>
      </c>
      <c r="G95" s="63" t="s">
        <v>5</v>
      </c>
      <c r="H95" s="67" t="s">
        <v>358</v>
      </c>
      <c r="I95" s="63" t="s">
        <v>253</v>
      </c>
      <c r="J95" s="63" t="s">
        <v>435</v>
      </c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419"/>
      <c r="AE95" s="284"/>
      <c r="AF95" s="418"/>
      <c r="AG95" s="207"/>
      <c r="AH95" s="159"/>
    </row>
    <row r="96" spans="1:34" ht="49.5" customHeight="1" thickBot="1" x14ac:dyDescent="0.3">
      <c r="A96" s="669"/>
      <c r="B96" s="670"/>
      <c r="C96" s="671"/>
      <c r="D96" s="651"/>
      <c r="E96" s="9"/>
      <c r="F96" s="191"/>
      <c r="G96" s="191"/>
      <c r="H96" s="209"/>
      <c r="I96" s="191"/>
      <c r="J96" s="491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419">
        <f>SUM(AD97)</f>
        <v>0</v>
      </c>
      <c r="AE96" s="283"/>
      <c r="AF96" s="420">
        <f t="shared" ref="AF96" si="33">SUM(AF97)</f>
        <v>0</v>
      </c>
      <c r="AG96" s="252">
        <f>AF96</f>
        <v>0</v>
      </c>
      <c r="AH96" s="159"/>
    </row>
    <row r="97" spans="1:41" ht="120" customHeight="1" thickBot="1" x14ac:dyDescent="0.3">
      <c r="A97" s="174"/>
      <c r="B97" s="229" t="s">
        <v>593</v>
      </c>
      <c r="C97" s="287" t="s">
        <v>1400</v>
      </c>
      <c r="D97" s="69">
        <v>10</v>
      </c>
      <c r="E97" s="9"/>
      <c r="F97" s="215"/>
      <c r="G97" s="215"/>
      <c r="H97" s="215"/>
      <c r="I97" s="215"/>
      <c r="J97" s="215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421">
        <f t="shared" ref="AD97" si="34">SUM(ROUNDUP(F97/D97,0),ROUNDUP(G97/D97,0),ROUNDUP(H97/D97,0),ROUNDUP(I97/D97,0),ROUNDUP(J97/D97,0),ROUNDUP(K97/D97,0),ROUNDUP(L97/D97,0),ROUNDUP(M97/D97,0),ROUNDUP(N97/D97,0),ROUNDUP(O97/D97,0),ROUNDUP(P97/D97,0),ROUNDUP(Q97/D97,0),ROUNDUP(R97/D97,0),ROUNDUP(S97/D97,0),ROUNDUP(T97/D97,0),ROUNDUP(U97/D97,0),ROUNDUP(V97/D97,0),ROUNDUP(W97/D97,0),ROUNDUP(X97/D97,0),ROUNDUP(Y97/D97,0),ROUNDUP(Z97/D97,0),ROUNDUP(AA97/D97,0),ROUNDUP(AB97/D97,0),ROUNDUP(AC97/D97,0))*D97</f>
        <v>0</v>
      </c>
      <c r="AE97" s="285">
        <v>7.16</v>
      </c>
      <c r="AF97" s="418">
        <f>AD97*AE97</f>
        <v>0</v>
      </c>
      <c r="AG97" s="207"/>
      <c r="AH97" s="159"/>
    </row>
    <row r="98" spans="1:41" ht="50.1" customHeight="1" thickBot="1" x14ac:dyDescent="0.3">
      <c r="A98" s="666" t="s">
        <v>466</v>
      </c>
      <c r="B98" s="667"/>
      <c r="C98" s="668"/>
      <c r="D98" s="665" t="s">
        <v>467</v>
      </c>
      <c r="E98" s="56"/>
      <c r="F98" s="62" t="s">
        <v>469</v>
      </c>
      <c r="G98" s="62" t="s">
        <v>471</v>
      </c>
      <c r="H98" s="62" t="s">
        <v>477</v>
      </c>
      <c r="I98" s="62" t="s">
        <v>1066</v>
      </c>
      <c r="J98" s="62" t="s">
        <v>921</v>
      </c>
      <c r="K98" s="62" t="s">
        <v>1065</v>
      </c>
      <c r="L98" s="62" t="s">
        <v>1019</v>
      </c>
      <c r="M98" s="326" t="s">
        <v>1067</v>
      </c>
      <c r="N98" s="409" t="s">
        <v>527</v>
      </c>
      <c r="O98" s="332" t="s">
        <v>484</v>
      </c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412" t="s">
        <v>2</v>
      </c>
      <c r="AE98" s="369" t="s">
        <v>304</v>
      </c>
      <c r="AF98" s="418" t="s">
        <v>305</v>
      </c>
      <c r="AG98" s="207"/>
      <c r="AL98"/>
      <c r="AN98" s="46"/>
      <c r="AO98" s="46"/>
    </row>
    <row r="99" spans="1:41" ht="50.1" customHeight="1" thickBot="1" x14ac:dyDescent="0.35">
      <c r="A99" s="645"/>
      <c r="B99" s="646"/>
      <c r="C99" s="647"/>
      <c r="D99" s="650"/>
      <c r="E99" s="56"/>
      <c r="F99" s="63" t="s">
        <v>4</v>
      </c>
      <c r="G99" s="63" t="s">
        <v>5</v>
      </c>
      <c r="H99" s="67" t="s">
        <v>358</v>
      </c>
      <c r="I99" s="152" t="s">
        <v>430</v>
      </c>
      <c r="J99" s="152" t="s">
        <v>922</v>
      </c>
      <c r="K99" s="152" t="s">
        <v>923</v>
      </c>
      <c r="L99" s="63" t="s">
        <v>1003</v>
      </c>
      <c r="M99" s="327" t="s">
        <v>1031</v>
      </c>
      <c r="N99" s="333" t="s">
        <v>336</v>
      </c>
      <c r="O99" s="333" t="s">
        <v>435</v>
      </c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419"/>
      <c r="AE99" s="284"/>
      <c r="AF99" s="418"/>
      <c r="AG99" s="207"/>
      <c r="AL99"/>
      <c r="AN99" s="46"/>
      <c r="AO99" s="46"/>
    </row>
    <row r="100" spans="1:41" ht="48" customHeight="1" thickBot="1" x14ac:dyDescent="0.3">
      <c r="A100" s="669"/>
      <c r="B100" s="670"/>
      <c r="C100" s="671"/>
      <c r="D100" s="651"/>
      <c r="E100" s="56"/>
      <c r="F100" s="144"/>
      <c r="G100" s="144"/>
      <c r="H100" s="145"/>
      <c r="I100" s="108"/>
      <c r="J100" s="171"/>
      <c r="K100" s="172"/>
      <c r="L100" s="253"/>
      <c r="M100" s="331"/>
      <c r="N100" s="7"/>
      <c r="O100" s="7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419">
        <f>SUM(AD101:AD105)</f>
        <v>0</v>
      </c>
      <c r="AE100" s="283"/>
      <c r="AF100" s="420">
        <f t="shared" ref="AF100" si="35">SUM(AF101:AF105)</f>
        <v>0</v>
      </c>
      <c r="AG100" s="252">
        <f>AF100</f>
        <v>0</v>
      </c>
      <c r="AL100"/>
      <c r="AN100" s="46"/>
      <c r="AO100" s="46"/>
    </row>
    <row r="101" spans="1:41" ht="49.5" customHeight="1" thickBot="1" x14ac:dyDescent="0.3">
      <c r="A101" s="700"/>
      <c r="B101" s="227" t="s">
        <v>394</v>
      </c>
      <c r="C101" s="287" t="s">
        <v>1395</v>
      </c>
      <c r="D101" s="69">
        <v>10</v>
      </c>
      <c r="E101" s="144"/>
      <c r="F101" s="215"/>
      <c r="G101" s="215"/>
      <c r="H101" s="215"/>
      <c r="I101" s="215"/>
      <c r="J101" s="215"/>
      <c r="K101" s="215"/>
      <c r="L101" s="215"/>
      <c r="M101" s="215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421">
        <f>SUM(ROUNDUP(F101/D101,0),ROUNDUP(G101/D101,0),ROUNDUP(H101/D101,0),ROUNDUP(I101/D101,0),ROUNDUP(J101/D101,0),ROUNDUP(K101/D101,0),ROUNDUP(L101/D101,0),ROUNDUP(M101/D101,0),ROUNDUP(N101/D101,0),ROUNDUP(O101/D101,0),ROUNDUP(P101/D101,0),ROUNDUP(Q101/D101,0),ROUNDUP(R101/D101,0),ROUNDUP(S101/D101,0),ROUNDUP(T101/D101,0),ROUNDUP(U101/D101,0),ROUNDUP(V101/D101,0),ROUNDUP(W101/D101,0),ROUNDUP(X101/D101,0),ROUNDUP(Y101/D101,0),ROUNDUP(Z101/D101,0),ROUNDUP(AA101/D101,0),ROUNDUP(AB101/D101,0),ROUNDUP(AC101/D101,0))*D101</f>
        <v>0</v>
      </c>
      <c r="AE101" s="285">
        <v>2.59</v>
      </c>
      <c r="AF101" s="418">
        <f t="shared" ref="AF101:AF105" si="36">AD101*AE101</f>
        <v>0</v>
      </c>
      <c r="AG101" s="207"/>
      <c r="AL101"/>
      <c r="AN101" s="46"/>
      <c r="AO101" s="46"/>
    </row>
    <row r="102" spans="1:41" ht="50.1" customHeight="1" thickBot="1" x14ac:dyDescent="0.3">
      <c r="A102" s="631"/>
      <c r="B102" s="227" t="s">
        <v>395</v>
      </c>
      <c r="C102" s="287" t="s">
        <v>1396</v>
      </c>
      <c r="D102" s="69">
        <v>10</v>
      </c>
      <c r="E102" s="144"/>
      <c r="F102" s="215"/>
      <c r="G102" s="215"/>
      <c r="H102" s="215"/>
      <c r="I102" s="215"/>
      <c r="J102" s="215"/>
      <c r="K102" s="215"/>
      <c r="L102" s="215"/>
      <c r="M102" s="215"/>
      <c r="N102" s="176"/>
      <c r="O102" s="176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421">
        <f t="shared" ref="AD102:AD105" si="37">SUM(ROUNDUP(F102/D102,0),ROUNDUP(G102/D102,0),ROUNDUP(H102/D102,0),ROUNDUP(I102/D102,0),ROUNDUP(J102/D102,0),ROUNDUP(K102/D102,0),ROUNDUP(L102/D102,0),ROUNDUP(M102/D102,0),ROUNDUP(N102/D102,0),ROUNDUP(O102/D102,0),ROUNDUP(P102/D102,0),ROUNDUP(Q102/D102,0),ROUNDUP(R102/D102,0),ROUNDUP(S102/D102,0),ROUNDUP(T102/D102,0),ROUNDUP(U102/D102,0),ROUNDUP(V102/D102,0),ROUNDUP(W102/D102,0),ROUNDUP(X102/D102,0),ROUNDUP(Y102/D102,0),ROUNDUP(Z102/D102,0),ROUNDUP(AA102/D102,0),ROUNDUP(AB102/D102,0),ROUNDUP(AC102/D102,0))*D102</f>
        <v>0</v>
      </c>
      <c r="AE102" s="285">
        <v>3.32</v>
      </c>
      <c r="AF102" s="418">
        <f t="shared" si="36"/>
        <v>0</v>
      </c>
      <c r="AG102" s="207"/>
      <c r="AL102"/>
      <c r="AN102" s="46"/>
      <c r="AO102" s="46"/>
    </row>
    <row r="103" spans="1:41" ht="50.1" customHeight="1" thickBot="1" x14ac:dyDescent="0.3">
      <c r="A103" s="631"/>
      <c r="B103" s="227" t="s">
        <v>396</v>
      </c>
      <c r="C103" s="287" t="s">
        <v>1397</v>
      </c>
      <c r="D103" s="69">
        <v>10</v>
      </c>
      <c r="E103" s="144"/>
      <c r="F103" s="215"/>
      <c r="G103" s="215"/>
      <c r="H103" s="215"/>
      <c r="I103" s="215"/>
      <c r="J103" s="215"/>
      <c r="K103" s="215"/>
      <c r="L103" s="215"/>
      <c r="M103" s="215"/>
      <c r="N103" s="176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421">
        <f t="shared" si="37"/>
        <v>0</v>
      </c>
      <c r="AE103" s="285">
        <v>4.5</v>
      </c>
      <c r="AF103" s="418">
        <f t="shared" si="36"/>
        <v>0</v>
      </c>
      <c r="AG103" s="207"/>
      <c r="AL103"/>
      <c r="AN103" s="46"/>
      <c r="AO103" s="46"/>
    </row>
    <row r="104" spans="1:41" ht="50.1" customHeight="1" thickBot="1" x14ac:dyDescent="0.3">
      <c r="A104" s="631"/>
      <c r="B104" s="227" t="s">
        <v>397</v>
      </c>
      <c r="C104" s="287" t="s">
        <v>1398</v>
      </c>
      <c r="D104" s="69">
        <v>5</v>
      </c>
      <c r="E104" s="144"/>
      <c r="F104" s="215"/>
      <c r="G104" s="215"/>
      <c r="H104" s="215"/>
      <c r="I104" s="215"/>
      <c r="J104" s="215"/>
      <c r="K104" s="215"/>
      <c r="L104" s="215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421">
        <f t="shared" si="37"/>
        <v>0</v>
      </c>
      <c r="AE104" s="285">
        <v>6.99</v>
      </c>
      <c r="AF104" s="418">
        <f t="shared" si="36"/>
        <v>0</v>
      </c>
      <c r="AG104" s="207"/>
      <c r="AL104"/>
      <c r="AN104" s="46"/>
      <c r="AO104" s="46"/>
    </row>
    <row r="105" spans="1:41" ht="50.1" customHeight="1" thickBot="1" x14ac:dyDescent="0.3">
      <c r="A105" s="174"/>
      <c r="B105" s="227" t="s">
        <v>398</v>
      </c>
      <c r="C105" s="287" t="s">
        <v>1399</v>
      </c>
      <c r="D105" s="190">
        <v>5</v>
      </c>
      <c r="E105" s="191"/>
      <c r="F105" s="215"/>
      <c r="G105" s="215"/>
      <c r="H105" s="215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421">
        <f t="shared" si="37"/>
        <v>0</v>
      </c>
      <c r="AE105" s="285">
        <v>13.56</v>
      </c>
      <c r="AF105" s="418">
        <f t="shared" si="36"/>
        <v>0</v>
      </c>
      <c r="AG105" s="207"/>
      <c r="AL105"/>
      <c r="AN105" s="46"/>
      <c r="AO105" s="46"/>
    </row>
    <row r="106" spans="1:41" ht="50.1" customHeight="1" thickBot="1" x14ac:dyDescent="0.3">
      <c r="A106" s="666" t="s">
        <v>466</v>
      </c>
      <c r="B106" s="667"/>
      <c r="C106" s="668"/>
      <c r="D106" s="665" t="s">
        <v>467</v>
      </c>
      <c r="E106" s="56"/>
      <c r="F106" s="62" t="s">
        <v>469</v>
      </c>
      <c r="G106" s="62" t="s">
        <v>471</v>
      </c>
      <c r="H106" s="62" t="s">
        <v>477</v>
      </c>
      <c r="I106" s="62" t="s">
        <v>1068</v>
      </c>
      <c r="J106" s="62" t="s">
        <v>921</v>
      </c>
      <c r="K106" s="62" t="s">
        <v>1069</v>
      </c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412" t="s">
        <v>2</v>
      </c>
      <c r="AE106" s="369" t="s">
        <v>304</v>
      </c>
      <c r="AF106" s="418" t="s">
        <v>305</v>
      </c>
      <c r="AG106" s="207"/>
      <c r="AH106" s="159"/>
    </row>
    <row r="107" spans="1:41" ht="50.1" customHeight="1" thickBot="1" x14ac:dyDescent="0.35">
      <c r="A107" s="645"/>
      <c r="B107" s="646"/>
      <c r="C107" s="647"/>
      <c r="D107" s="650"/>
      <c r="E107" s="56"/>
      <c r="F107" s="63" t="s">
        <v>4</v>
      </c>
      <c r="G107" s="63" t="s">
        <v>5</v>
      </c>
      <c r="H107" s="67" t="s">
        <v>358</v>
      </c>
      <c r="I107" s="152" t="s">
        <v>430</v>
      </c>
      <c r="J107" s="152" t="s">
        <v>922</v>
      </c>
      <c r="K107" s="152" t="s">
        <v>923</v>
      </c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419"/>
      <c r="AE107" s="284"/>
      <c r="AF107" s="418"/>
      <c r="AG107" s="207"/>
      <c r="AH107" s="159"/>
    </row>
    <row r="108" spans="1:41" ht="50.1" customHeight="1" thickBot="1" x14ac:dyDescent="0.3">
      <c r="A108" s="669"/>
      <c r="B108" s="670"/>
      <c r="C108" s="671"/>
      <c r="D108" s="651"/>
      <c r="E108" s="56"/>
      <c r="F108" s="191"/>
      <c r="G108" s="191"/>
      <c r="H108" s="209"/>
      <c r="I108" s="108"/>
      <c r="J108" s="171"/>
      <c r="K108" s="172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419">
        <f>SUM(AD109:AD109)</f>
        <v>0</v>
      </c>
      <c r="AE108" s="283"/>
      <c r="AF108" s="420">
        <f t="shared" ref="AF108" si="38">SUM(AF109:AF109)</f>
        <v>0</v>
      </c>
      <c r="AG108" s="252">
        <f>AF108</f>
        <v>0</v>
      </c>
      <c r="AH108" s="159"/>
    </row>
    <row r="109" spans="1:41" ht="120" customHeight="1" thickBot="1" x14ac:dyDescent="0.3">
      <c r="A109" s="166"/>
      <c r="B109" s="229" t="s">
        <v>595</v>
      </c>
      <c r="C109" s="287" t="s">
        <v>686</v>
      </c>
      <c r="D109" s="69">
        <v>10</v>
      </c>
      <c r="E109" s="144"/>
      <c r="F109" s="215"/>
      <c r="G109" s="215"/>
      <c r="H109" s="215"/>
      <c r="I109" s="215"/>
      <c r="J109" s="215"/>
      <c r="K109" s="215"/>
      <c r="L109" s="80"/>
      <c r="M109" s="80"/>
      <c r="N109" s="80"/>
      <c r="O109" s="83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421">
        <f>SUM(ROUNDUP(F109/D109,0),ROUNDUP(G109/D109,0),ROUNDUP(H109/D109,0),ROUNDUP(I109/D109,0),ROUNDUP(K109/D109,0),ROUNDUP(J109/D109,0),ROUNDUP(L109/D109,0),ROUNDUP(N109/D109,0),ROUNDUP(O109/D109,0),ROUNDUP(P109/D109,0),ROUNDUP(Q109/D109,0),ROUNDUP(R109/D109,0),ROUNDUP(S109/D109,0),ROUNDUP(T109/D109,0),ROUNDUP(U109/D109,0),ROUNDUP(V109/D109,0),ROUNDUP(W109/D109,0),ROUNDUP(X109/D109,0),ROUNDUP(Y109/D109,0),ROUNDUP(Z109/D109,0),ROUNDUP(AA109/D109,0),ROUNDUP(AB109/D109,0),ROUNDUP(AC109/D109,0))*D109</f>
        <v>0</v>
      </c>
      <c r="AE109" s="285">
        <v>6.05</v>
      </c>
      <c r="AF109" s="418">
        <f t="shared" ref="AF109" si="39">AD109*AE109</f>
        <v>0</v>
      </c>
      <c r="AG109" s="207"/>
      <c r="AH109" s="159"/>
    </row>
    <row r="110" spans="1:41" s="1" customFormat="1" ht="50.1" customHeight="1" thickBot="1" x14ac:dyDescent="0.3">
      <c r="A110" s="684" t="s">
        <v>466</v>
      </c>
      <c r="B110" s="685"/>
      <c r="C110" s="686"/>
      <c r="D110" s="665" t="s">
        <v>467</v>
      </c>
      <c r="E110" s="51"/>
      <c r="F110" s="62" t="s">
        <v>470</v>
      </c>
      <c r="G110" s="62" t="s">
        <v>546</v>
      </c>
      <c r="H110" s="62" t="s">
        <v>926</v>
      </c>
      <c r="I110" s="62" t="s">
        <v>656</v>
      </c>
      <c r="J110" s="62" t="s">
        <v>536</v>
      </c>
      <c r="K110" s="62" t="s">
        <v>1071</v>
      </c>
      <c r="L110" s="80"/>
      <c r="M110" s="80"/>
      <c r="N110" s="87"/>
      <c r="O110" s="87"/>
      <c r="P110" s="87"/>
      <c r="Q110" s="85"/>
      <c r="R110" s="85"/>
      <c r="S110" s="85"/>
      <c r="T110" s="85"/>
      <c r="U110" s="85"/>
      <c r="V110" s="85"/>
      <c r="W110" s="85"/>
      <c r="X110" s="85"/>
      <c r="Y110" s="101"/>
      <c r="Z110" s="101"/>
      <c r="AA110" s="85"/>
      <c r="AB110" s="85"/>
      <c r="AC110" s="85"/>
      <c r="AD110" s="412" t="s">
        <v>2</v>
      </c>
      <c r="AE110" s="369" t="s">
        <v>304</v>
      </c>
      <c r="AF110" s="418" t="s">
        <v>305</v>
      </c>
      <c r="AG110" s="207"/>
      <c r="AH110" s="159"/>
      <c r="AN110"/>
      <c r="AO110"/>
    </row>
    <row r="111" spans="1:41" s="1" customFormat="1" ht="50.1" customHeight="1" thickBot="1" x14ac:dyDescent="0.35">
      <c r="A111" s="635"/>
      <c r="B111" s="636"/>
      <c r="C111" s="637"/>
      <c r="D111" s="650"/>
      <c r="E111" s="52"/>
      <c r="F111" s="63" t="s">
        <v>4</v>
      </c>
      <c r="G111" s="63" t="s">
        <v>54</v>
      </c>
      <c r="H111" s="63" t="s">
        <v>253</v>
      </c>
      <c r="I111" s="63" t="s">
        <v>657</v>
      </c>
      <c r="J111" s="72" t="s">
        <v>52</v>
      </c>
      <c r="K111" s="63" t="s">
        <v>358</v>
      </c>
      <c r="L111" s="80"/>
      <c r="M111" s="80"/>
      <c r="N111" s="92"/>
      <c r="O111" s="92"/>
      <c r="P111" s="92"/>
      <c r="Q111" s="80"/>
      <c r="R111" s="80"/>
      <c r="S111" s="80"/>
      <c r="T111" s="80"/>
      <c r="U111" s="80"/>
      <c r="V111" s="80"/>
      <c r="W111" s="80"/>
      <c r="X111" s="80"/>
      <c r="Y111" s="101"/>
      <c r="Z111" s="101"/>
      <c r="AA111" s="80"/>
      <c r="AB111" s="80"/>
      <c r="AC111" s="80"/>
      <c r="AD111" s="419"/>
      <c r="AE111" s="284"/>
      <c r="AF111" s="418"/>
      <c r="AG111" s="207"/>
      <c r="AH111" s="159"/>
      <c r="AN111"/>
      <c r="AO111"/>
    </row>
    <row r="112" spans="1:41" s="1" customFormat="1" ht="49.5" customHeight="1" thickBot="1" x14ac:dyDescent="0.3">
      <c r="A112" s="638"/>
      <c r="B112" s="639"/>
      <c r="C112" s="640"/>
      <c r="D112" s="651"/>
      <c r="E112" s="53"/>
      <c r="F112" s="489"/>
      <c r="G112" s="7"/>
      <c r="H112" s="392"/>
      <c r="I112" s="7"/>
      <c r="J112" s="11"/>
      <c r="K112" s="209"/>
      <c r="L112" s="80"/>
      <c r="M112" s="80"/>
      <c r="N112" s="91"/>
      <c r="O112" s="83"/>
      <c r="P112" s="91"/>
      <c r="Q112" s="80"/>
      <c r="R112" s="80"/>
      <c r="S112" s="80"/>
      <c r="T112" s="80"/>
      <c r="U112" s="80"/>
      <c r="V112" s="80"/>
      <c r="W112" s="80"/>
      <c r="X112" s="80"/>
      <c r="Y112" s="102"/>
      <c r="Z112" s="102"/>
      <c r="AA112" s="80"/>
      <c r="AB112" s="80"/>
      <c r="AC112" s="80"/>
      <c r="AD112" s="419">
        <f>SUM(AD113:AD114)</f>
        <v>0</v>
      </c>
      <c r="AE112" s="283"/>
      <c r="AF112" s="420">
        <f t="shared" ref="AF112" si="40">SUM(AF113:AF114)</f>
        <v>0</v>
      </c>
      <c r="AG112" s="252">
        <f>AF112</f>
        <v>0</v>
      </c>
      <c r="AH112" s="159"/>
      <c r="AN112"/>
      <c r="AO112"/>
    </row>
    <row r="113" spans="1:41" s="3" customFormat="1" ht="149.25" customHeight="1" thickBot="1" x14ac:dyDescent="0.3">
      <c r="A113" s="36"/>
      <c r="B113" s="335" t="s">
        <v>659</v>
      </c>
      <c r="C113" s="290" t="s">
        <v>1401</v>
      </c>
      <c r="D113" s="72">
        <v>10</v>
      </c>
      <c r="E113" s="17"/>
      <c r="F113" s="215"/>
      <c r="G113" s="215"/>
      <c r="H113" s="176"/>
      <c r="I113" s="215"/>
      <c r="J113" s="215"/>
      <c r="K113" s="176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102"/>
      <c r="Z113" s="102"/>
      <c r="AA113" s="80"/>
      <c r="AB113" s="80"/>
      <c r="AC113" s="80"/>
      <c r="AD113" s="421">
        <f t="shared" ref="AD113:AD114" si="41">SUM(ROUNDUP(F113/D113,0),ROUNDUP(G113/D113,0),ROUNDUP(H113/D113,0),ROUNDUP(I113/D113,0),ROUNDUP(J113/D113,0),ROUNDUP(K113/D113,0),ROUNDUP(L113/D113,0),ROUNDUP(M113/D113,0),ROUNDUP(N113/D113,0),ROUNDUP(O113/D113,0),ROUNDUP(P113/D113,0),ROUNDUP(Q113/D113,0),ROUNDUP(R113/D113,0),ROUNDUP(S113/D113,0),ROUNDUP(T113/D113,0),ROUNDUP(U113/D113,0),ROUNDUP(V113/D113,0),ROUNDUP(W113/D113,0),ROUNDUP(X113/D113,0),ROUNDUP(Y113/D113,0),ROUNDUP(Z113/D113,0),ROUNDUP(AA113/D113,0),ROUNDUP(AB113/D113,0),ROUNDUP(AC113/D113,0))*D113</f>
        <v>0</v>
      </c>
      <c r="AE113" s="285">
        <v>4.99</v>
      </c>
      <c r="AF113" s="418">
        <f t="shared" ref="AF113:AF114" si="42">AD113*AE113</f>
        <v>0</v>
      </c>
      <c r="AG113" s="207"/>
      <c r="AH113" s="159"/>
      <c r="AN113"/>
      <c r="AO113"/>
    </row>
    <row r="114" spans="1:41" s="3" customFormat="1" ht="157.5" customHeight="1" thickBot="1" x14ac:dyDescent="0.3">
      <c r="A114" s="36"/>
      <c r="B114" s="335" t="s">
        <v>658</v>
      </c>
      <c r="C114" s="290" t="s">
        <v>1402</v>
      </c>
      <c r="D114" s="72">
        <v>10</v>
      </c>
      <c r="E114" s="2"/>
      <c r="F114" s="215"/>
      <c r="G114" s="215"/>
      <c r="H114" s="176"/>
      <c r="I114" s="215"/>
      <c r="J114" s="215"/>
      <c r="K114" s="176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421">
        <f t="shared" si="41"/>
        <v>0</v>
      </c>
      <c r="AE114" s="285">
        <v>3.99</v>
      </c>
      <c r="AF114" s="418">
        <f t="shared" si="42"/>
        <v>0</v>
      </c>
      <c r="AG114" s="207"/>
      <c r="AH114" s="159"/>
      <c r="AN114"/>
      <c r="AO114"/>
    </row>
    <row r="115" spans="1:41" ht="50.1" customHeight="1" thickBot="1" x14ac:dyDescent="0.3">
      <c r="A115" s="666" t="s">
        <v>466</v>
      </c>
      <c r="B115" s="667"/>
      <c r="C115" s="668"/>
      <c r="D115" s="665" t="s">
        <v>467</v>
      </c>
      <c r="E115" s="9"/>
      <c r="F115" s="62" t="s">
        <v>469</v>
      </c>
      <c r="G115" s="62" t="s">
        <v>676</v>
      </c>
      <c r="H115" s="62" t="s">
        <v>1140</v>
      </c>
      <c r="I115" s="62" t="s">
        <v>677</v>
      </c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412" t="s">
        <v>2</v>
      </c>
      <c r="AE115" s="369" t="s">
        <v>304</v>
      </c>
      <c r="AF115" s="418" t="s">
        <v>305</v>
      </c>
      <c r="AG115" s="207"/>
      <c r="AM115"/>
      <c r="AO115" s="46"/>
    </row>
    <row r="116" spans="1:41" ht="50.1" customHeight="1" thickBot="1" x14ac:dyDescent="0.35">
      <c r="A116" s="645"/>
      <c r="B116" s="646"/>
      <c r="C116" s="647"/>
      <c r="D116" s="650"/>
      <c r="E116" s="9"/>
      <c r="F116" s="63" t="s">
        <v>4</v>
      </c>
      <c r="G116" s="63" t="s">
        <v>445</v>
      </c>
      <c r="H116" s="152" t="s">
        <v>463</v>
      </c>
      <c r="I116" s="63" t="s">
        <v>602</v>
      </c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419"/>
      <c r="AE116" s="284"/>
      <c r="AF116" s="413"/>
      <c r="AG116" s="207"/>
      <c r="AM116"/>
      <c r="AO116" s="46"/>
    </row>
    <row r="117" spans="1:41" ht="49.5" customHeight="1" thickBot="1" x14ac:dyDescent="0.3">
      <c r="A117" s="669"/>
      <c r="B117" s="670"/>
      <c r="C117" s="671"/>
      <c r="D117" s="651"/>
      <c r="E117" s="9"/>
      <c r="F117" s="208"/>
      <c r="G117" s="191"/>
      <c r="H117" s="391"/>
      <c r="I117" s="191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419">
        <f>SUM(AD118:AD121)</f>
        <v>0</v>
      </c>
      <c r="AE117" s="283"/>
      <c r="AF117" s="420">
        <f t="shared" ref="AF117" si="43">SUM(AF118:AF121)</f>
        <v>0</v>
      </c>
      <c r="AG117" s="252">
        <f>AF117</f>
        <v>0</v>
      </c>
      <c r="AM117"/>
      <c r="AO117" s="46"/>
    </row>
    <row r="118" spans="1:41" ht="50.1" customHeight="1" thickBot="1" x14ac:dyDescent="0.3">
      <c r="A118" s="672"/>
      <c r="B118" s="227" t="s">
        <v>967</v>
      </c>
      <c r="C118" s="287" t="s">
        <v>1448</v>
      </c>
      <c r="D118" s="69">
        <v>5</v>
      </c>
      <c r="E118" s="9"/>
      <c r="F118" s="215"/>
      <c r="G118" s="215"/>
      <c r="H118" s="215"/>
      <c r="I118" s="215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421">
        <f t="shared" ref="AD118:AD121" si="44">SUM(ROUNDUP(F118/D118,0),ROUNDUP(G118/D118,0),ROUNDUP(H118/D118,0),ROUNDUP(I118/D118,0),ROUNDUP(J118/D118,0),ROUNDUP(K118/D118,0),ROUNDUP(L118/D118,0),ROUNDUP(M118/D118,0),ROUNDUP(N118/D118,0),ROUNDUP(O118/D118,0),ROUNDUP(P118/D118,0),ROUNDUP(Q118/D118,0),ROUNDUP(R118/D118,0),ROUNDUP(S118/D118,0),ROUNDUP(T118/D118,0),ROUNDUP(U118/D118,0),ROUNDUP(V118/D118,0),ROUNDUP(W118/D118,0),ROUNDUP(X118/D118,0),ROUNDUP(Y118/D118,0),ROUNDUP(Z118/D118,0),ROUNDUP(AA118/D118,0),ROUNDUP(AB118/D118,0),ROUNDUP(AC118/D118,0))*D118</f>
        <v>0</v>
      </c>
      <c r="AE118" s="285">
        <v>3.25</v>
      </c>
      <c r="AF118" s="418">
        <f>AD118*AE118</f>
        <v>0</v>
      </c>
      <c r="AG118" s="207"/>
      <c r="AM118"/>
      <c r="AO118" s="46"/>
    </row>
    <row r="119" spans="1:41" ht="50.1" customHeight="1" thickBot="1" x14ac:dyDescent="0.3">
      <c r="A119" s="631"/>
      <c r="B119" s="227" t="s">
        <v>968</v>
      </c>
      <c r="C119" s="287" t="s">
        <v>1449</v>
      </c>
      <c r="D119" s="69">
        <v>3</v>
      </c>
      <c r="E119" s="9"/>
      <c r="F119" s="215"/>
      <c r="G119" s="215"/>
      <c r="H119" s="215"/>
      <c r="I119" s="215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421">
        <f t="shared" si="44"/>
        <v>0</v>
      </c>
      <c r="AE119" s="285">
        <v>8.24</v>
      </c>
      <c r="AF119" s="418">
        <f t="shared" ref="AF119" si="45">AD119*AE119</f>
        <v>0</v>
      </c>
      <c r="AG119" s="207"/>
      <c r="AM119"/>
      <c r="AO119" s="46"/>
    </row>
    <row r="120" spans="1:41" ht="50.1" customHeight="1" thickBot="1" x14ac:dyDescent="0.3">
      <c r="A120" s="631"/>
      <c r="B120" s="227" t="s">
        <v>969</v>
      </c>
      <c r="C120" s="287" t="s">
        <v>1450</v>
      </c>
      <c r="D120" s="69">
        <v>3</v>
      </c>
      <c r="E120" s="9"/>
      <c r="F120" s="215"/>
      <c r="G120" s="215"/>
      <c r="H120" s="215"/>
      <c r="I120" s="215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421">
        <f t="shared" si="44"/>
        <v>0</v>
      </c>
      <c r="AE120" s="285">
        <v>10.45</v>
      </c>
      <c r="AF120" s="418">
        <f>AD120*AE120</f>
        <v>0</v>
      </c>
      <c r="AG120" s="207"/>
      <c r="AM120"/>
      <c r="AO120" s="46"/>
    </row>
    <row r="121" spans="1:41" ht="50.1" customHeight="1" thickBot="1" x14ac:dyDescent="0.3">
      <c r="A121" s="691"/>
      <c r="B121" s="227" t="s">
        <v>970</v>
      </c>
      <c r="C121" s="287" t="s">
        <v>1451</v>
      </c>
      <c r="D121" s="69">
        <v>3</v>
      </c>
      <c r="E121" s="9"/>
      <c r="F121" s="215"/>
      <c r="G121" s="215"/>
      <c r="H121" s="215"/>
      <c r="I121" s="215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421">
        <f t="shared" si="44"/>
        <v>0</v>
      </c>
      <c r="AE121" s="285">
        <v>14.25</v>
      </c>
      <c r="AF121" s="418">
        <f t="shared" ref="AF121" si="46">AD121*AE121</f>
        <v>0</v>
      </c>
      <c r="AG121" s="207"/>
      <c r="AM121"/>
      <c r="AO121" s="46"/>
    </row>
    <row r="122" spans="1:41" ht="50.1" customHeight="1" thickBot="1" x14ac:dyDescent="0.3">
      <c r="A122" s="666" t="s">
        <v>466</v>
      </c>
      <c r="B122" s="667"/>
      <c r="C122" s="668"/>
      <c r="D122" s="665" t="s">
        <v>467</v>
      </c>
      <c r="E122" s="9"/>
      <c r="F122" s="62" t="s">
        <v>469</v>
      </c>
      <c r="G122" s="332" t="s">
        <v>471</v>
      </c>
      <c r="H122" s="332" t="s">
        <v>477</v>
      </c>
      <c r="I122" s="62" t="s">
        <v>676</v>
      </c>
      <c r="J122" s="62" t="s">
        <v>1070</v>
      </c>
      <c r="K122" s="62" t="s">
        <v>677</v>
      </c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412" t="s">
        <v>2</v>
      </c>
      <c r="AE122" s="369" t="s">
        <v>304</v>
      </c>
      <c r="AF122" s="418" t="s">
        <v>305</v>
      </c>
      <c r="AG122" s="207"/>
      <c r="AM122"/>
      <c r="AO122" s="46"/>
    </row>
    <row r="123" spans="1:41" ht="50.1" customHeight="1" thickBot="1" x14ac:dyDescent="0.35">
      <c r="A123" s="645"/>
      <c r="B123" s="646"/>
      <c r="C123" s="647"/>
      <c r="D123" s="650"/>
      <c r="E123" s="9"/>
      <c r="F123" s="63" t="s">
        <v>4</v>
      </c>
      <c r="G123" s="333" t="s">
        <v>5</v>
      </c>
      <c r="H123" s="336" t="s">
        <v>358</v>
      </c>
      <c r="I123" s="63" t="s">
        <v>445</v>
      </c>
      <c r="J123" s="152" t="s">
        <v>463</v>
      </c>
      <c r="K123" s="63" t="s">
        <v>602</v>
      </c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419"/>
      <c r="AE123" s="284"/>
      <c r="AF123" s="413"/>
      <c r="AG123" s="207"/>
      <c r="AM123"/>
      <c r="AO123" s="46"/>
    </row>
    <row r="124" spans="1:41" ht="49.5" customHeight="1" thickBot="1" x14ac:dyDescent="0.3">
      <c r="A124" s="669"/>
      <c r="B124" s="670"/>
      <c r="C124" s="671"/>
      <c r="D124" s="651"/>
      <c r="E124" s="9"/>
      <c r="F124" s="208"/>
      <c r="G124" s="191"/>
      <c r="H124" s="209"/>
      <c r="I124" s="191"/>
      <c r="J124" s="391"/>
      <c r="K124" s="191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419">
        <f>SUM(AD125:AD126)</f>
        <v>0</v>
      </c>
      <c r="AE124" s="283"/>
      <c r="AF124" s="420">
        <f t="shared" ref="AF124" si="47">SUM(AF125:AF126)</f>
        <v>0</v>
      </c>
      <c r="AG124" s="252">
        <f>AF124</f>
        <v>0</v>
      </c>
      <c r="AM124"/>
      <c r="AO124" s="46"/>
    </row>
    <row r="125" spans="1:41" ht="99.95" customHeight="1" thickBot="1" x14ac:dyDescent="0.3">
      <c r="A125" s="700"/>
      <c r="B125" s="227" t="s">
        <v>897</v>
      </c>
      <c r="C125" s="287" t="s">
        <v>1452</v>
      </c>
      <c r="D125" s="69">
        <v>5</v>
      </c>
      <c r="E125" s="9"/>
      <c r="F125" s="215"/>
      <c r="G125" s="176"/>
      <c r="H125" s="80"/>
      <c r="I125" s="215"/>
      <c r="J125" s="215"/>
      <c r="K125" s="215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421">
        <f t="shared" ref="AD125:AD126" si="48">SUM(ROUNDUP(F125/D125,0),ROUNDUP(G125/D125,0),ROUNDUP(H125/D125,0),ROUNDUP(I125/D125,0),ROUNDUP(J125/D125,0),ROUNDUP(K125/D125,0),ROUNDUP(L125/D125,0),ROUNDUP(M125/D125,0),ROUNDUP(N125/D125,0),ROUNDUP(O125/D125,0),ROUNDUP(P125/D125,0),ROUNDUP(Q125/D125,0),ROUNDUP(R125/D125,0),ROUNDUP(S125/D125,0),ROUNDUP(T125/D125,0),ROUNDUP(U125/D125,0),ROUNDUP(V125/D125,0),ROUNDUP(W125/D125,0),ROUNDUP(X125/D125,0),ROUNDUP(Y125/D125,0),ROUNDUP(Z125/D125,0),ROUNDUP(AA125/D125,0),ROUNDUP(AB125/D125,0),ROUNDUP(AC125/D125,0))*D125</f>
        <v>0</v>
      </c>
      <c r="AE125" s="285">
        <v>4.24</v>
      </c>
      <c r="AF125" s="418">
        <f>AD125*AE125</f>
        <v>0</v>
      </c>
      <c r="AG125" s="207"/>
      <c r="AM125"/>
      <c r="AO125" s="46"/>
    </row>
    <row r="126" spans="1:41" ht="99.95" customHeight="1" thickBot="1" x14ac:dyDescent="0.3">
      <c r="A126" s="691"/>
      <c r="B126" s="227" t="s">
        <v>898</v>
      </c>
      <c r="C126" s="287" t="s">
        <v>1453</v>
      </c>
      <c r="D126" s="69">
        <v>3</v>
      </c>
      <c r="E126" s="9"/>
      <c r="F126" s="215"/>
      <c r="G126" s="80"/>
      <c r="H126" s="80"/>
      <c r="I126" s="215"/>
      <c r="J126" s="215"/>
      <c r="K126" s="215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421">
        <f t="shared" si="48"/>
        <v>0</v>
      </c>
      <c r="AE126" s="285">
        <v>7.65</v>
      </c>
      <c r="AF126" s="418">
        <f t="shared" ref="AF126" si="49">AD126*AE126</f>
        <v>0</v>
      </c>
      <c r="AG126" s="207"/>
      <c r="AM126"/>
      <c r="AO126" s="46"/>
    </row>
    <row r="127" spans="1:41" ht="50.1" customHeight="1" thickBot="1" x14ac:dyDescent="0.3">
      <c r="A127" s="666" t="s">
        <v>466</v>
      </c>
      <c r="B127" s="667"/>
      <c r="C127" s="668"/>
      <c r="D127" s="665" t="s">
        <v>467</v>
      </c>
      <c r="E127" s="9"/>
      <c r="F127" s="62" t="s">
        <v>469</v>
      </c>
      <c r="G127" s="332" t="s">
        <v>471</v>
      </c>
      <c r="H127" s="332" t="s">
        <v>477</v>
      </c>
      <c r="I127" s="62" t="s">
        <v>676</v>
      </c>
      <c r="J127" s="62" t="s">
        <v>1070</v>
      </c>
      <c r="K127" s="62" t="s">
        <v>677</v>
      </c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412" t="s">
        <v>2</v>
      </c>
      <c r="AE127" s="369" t="s">
        <v>304</v>
      </c>
      <c r="AF127" s="418" t="s">
        <v>305</v>
      </c>
      <c r="AG127" s="207"/>
      <c r="AH127" s="159"/>
    </row>
    <row r="128" spans="1:41" ht="50.1" customHeight="1" thickBot="1" x14ac:dyDescent="0.35">
      <c r="A128" s="645"/>
      <c r="B128" s="646"/>
      <c r="C128" s="647"/>
      <c r="D128" s="650"/>
      <c r="E128" s="9"/>
      <c r="F128" s="63" t="s">
        <v>4</v>
      </c>
      <c r="G128" s="333" t="s">
        <v>5</v>
      </c>
      <c r="H128" s="336" t="s">
        <v>358</v>
      </c>
      <c r="I128" s="63" t="s">
        <v>445</v>
      </c>
      <c r="J128" s="152" t="s">
        <v>463</v>
      </c>
      <c r="K128" s="63" t="s">
        <v>602</v>
      </c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419"/>
      <c r="AE128" s="284"/>
      <c r="AF128" s="413"/>
      <c r="AG128" s="207"/>
      <c r="AH128" s="159"/>
    </row>
    <row r="129" spans="1:34" ht="49.5" customHeight="1" thickBot="1" x14ac:dyDescent="0.3">
      <c r="A129" s="669"/>
      <c r="B129" s="670"/>
      <c r="C129" s="671"/>
      <c r="D129" s="651"/>
      <c r="E129" s="9"/>
      <c r="F129" s="208"/>
      <c r="G129" s="14"/>
      <c r="H129" s="337"/>
      <c r="I129" s="191"/>
      <c r="J129" s="391"/>
      <c r="K129" s="191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419">
        <f>SUM(AD130:AD135)</f>
        <v>0</v>
      </c>
      <c r="AE129" s="283"/>
      <c r="AF129" s="420">
        <f t="shared" ref="AF129" si="50">SUM(AF130:AF135)</f>
        <v>0</v>
      </c>
      <c r="AG129" s="252">
        <f>AF129</f>
        <v>0</v>
      </c>
      <c r="AH129" s="159"/>
    </row>
    <row r="130" spans="1:34" ht="50.1" customHeight="1" thickBot="1" x14ac:dyDescent="0.3">
      <c r="A130" s="700"/>
      <c r="B130" s="227" t="s">
        <v>903</v>
      </c>
      <c r="C130" s="287" t="s">
        <v>1454</v>
      </c>
      <c r="D130" s="69">
        <v>10</v>
      </c>
      <c r="E130" s="9"/>
      <c r="F130" s="215"/>
      <c r="G130" s="80"/>
      <c r="H130" s="80"/>
      <c r="I130" s="215"/>
      <c r="J130" s="215"/>
      <c r="K130" s="215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421">
        <f t="shared" ref="AD130:AD135" si="51">SUM(ROUNDUP(F130/D130,0),ROUNDUP(G130/D130,0),ROUNDUP(H130/D130,0),ROUNDUP(I130/D130,0),ROUNDUP(J130/D130,0),ROUNDUP(K130/D130,0),ROUNDUP(L130/D130,0),ROUNDUP(M130/D130,0),ROUNDUP(N130/D130,0),ROUNDUP(O130/D130,0),ROUNDUP(P130/D130,0),ROUNDUP(Q130/D130,0),ROUNDUP(R130/D130,0),ROUNDUP(S130/D130,0),ROUNDUP(T130/D130,0),ROUNDUP(U130/D130,0),ROUNDUP(V130/D130,0),ROUNDUP(W130/D130,0),ROUNDUP(X130/D130,0),ROUNDUP(Y130/D130,0),ROUNDUP(Z130/D130,0),ROUNDUP(AA130/D130,0),ROUNDUP(AB130/D130,0),ROUNDUP(AC130/D130,0))*D130</f>
        <v>0</v>
      </c>
      <c r="AE130" s="285">
        <v>2.8</v>
      </c>
      <c r="AF130" s="418">
        <f>AD130*AE130</f>
        <v>0</v>
      </c>
      <c r="AG130" s="207"/>
      <c r="AH130" s="159"/>
    </row>
    <row r="131" spans="1:34" ht="50.1" customHeight="1" thickBot="1" x14ac:dyDescent="0.3">
      <c r="A131" s="631"/>
      <c r="B131" s="227" t="s">
        <v>904</v>
      </c>
      <c r="C131" s="287" t="s">
        <v>1455</v>
      </c>
      <c r="D131" s="69">
        <v>10</v>
      </c>
      <c r="E131" s="9"/>
      <c r="F131" s="215"/>
      <c r="G131" s="80"/>
      <c r="H131" s="80"/>
      <c r="I131" s="215"/>
      <c r="J131" s="215"/>
      <c r="K131" s="215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421">
        <f t="shared" si="51"/>
        <v>0</v>
      </c>
      <c r="AE131" s="285">
        <v>3.76</v>
      </c>
      <c r="AF131" s="418">
        <f t="shared" ref="AF131:AF135" si="52">AD131*AE131</f>
        <v>0</v>
      </c>
      <c r="AG131" s="207"/>
      <c r="AH131" s="159"/>
    </row>
    <row r="132" spans="1:34" ht="50.1" customHeight="1" thickBot="1" x14ac:dyDescent="0.3">
      <c r="A132" s="631"/>
      <c r="B132" s="227" t="s">
        <v>905</v>
      </c>
      <c r="C132" s="287" t="s">
        <v>1456</v>
      </c>
      <c r="D132" s="69">
        <v>10</v>
      </c>
      <c r="E132" s="9"/>
      <c r="F132" s="215"/>
      <c r="G132" s="80"/>
      <c r="H132" s="80"/>
      <c r="I132" s="215"/>
      <c r="J132" s="215"/>
      <c r="K132" s="215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421">
        <f t="shared" si="51"/>
        <v>0</v>
      </c>
      <c r="AE132" s="285">
        <v>5.21</v>
      </c>
      <c r="AF132" s="418">
        <f t="shared" si="52"/>
        <v>0</v>
      </c>
      <c r="AG132" s="207"/>
      <c r="AH132" s="159"/>
    </row>
    <row r="133" spans="1:34" ht="50.1" customHeight="1" thickBot="1" x14ac:dyDescent="0.3">
      <c r="A133" s="631"/>
      <c r="B133" s="227" t="s">
        <v>906</v>
      </c>
      <c r="C133" s="287" t="s">
        <v>1457</v>
      </c>
      <c r="D133" s="69">
        <v>10</v>
      </c>
      <c r="E133" s="9"/>
      <c r="F133" s="215"/>
      <c r="G133" s="80"/>
      <c r="H133" s="176"/>
      <c r="I133" s="215"/>
      <c r="J133" s="215"/>
      <c r="K133" s="215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421">
        <f t="shared" si="51"/>
        <v>0</v>
      </c>
      <c r="AE133" s="285">
        <v>7.12</v>
      </c>
      <c r="AF133" s="418">
        <f t="shared" si="52"/>
        <v>0</v>
      </c>
      <c r="AG133" s="207"/>
      <c r="AH133" s="159"/>
    </row>
    <row r="134" spans="1:34" ht="50.1" customHeight="1" thickBot="1" x14ac:dyDescent="0.3">
      <c r="A134" s="224"/>
      <c r="B134" s="227" t="s">
        <v>990</v>
      </c>
      <c r="C134" s="287" t="s">
        <v>1458</v>
      </c>
      <c r="D134" s="69">
        <v>5</v>
      </c>
      <c r="E134" s="189"/>
      <c r="F134" s="215"/>
      <c r="G134" s="80"/>
      <c r="H134" s="80"/>
      <c r="I134" s="215"/>
      <c r="J134" s="80"/>
      <c r="K134" s="215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421">
        <f t="shared" si="51"/>
        <v>0</v>
      </c>
      <c r="AE134" s="285">
        <v>8.73</v>
      </c>
      <c r="AF134" s="418">
        <f t="shared" si="52"/>
        <v>0</v>
      </c>
      <c r="AG134" s="207"/>
      <c r="AH134" s="159"/>
    </row>
    <row r="135" spans="1:34" ht="50.1" customHeight="1" thickBot="1" x14ac:dyDescent="0.3">
      <c r="A135" s="174"/>
      <c r="B135" s="227" t="s">
        <v>991</v>
      </c>
      <c r="C135" s="287" t="s">
        <v>1459</v>
      </c>
      <c r="D135" s="69">
        <v>5</v>
      </c>
      <c r="E135" s="189"/>
      <c r="F135" s="215"/>
      <c r="G135" s="80"/>
      <c r="H135" s="80"/>
      <c r="I135" s="215"/>
      <c r="J135" s="80"/>
      <c r="K135" s="215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421">
        <f t="shared" si="51"/>
        <v>0</v>
      </c>
      <c r="AE135" s="285">
        <v>12.96</v>
      </c>
      <c r="AF135" s="418">
        <f t="shared" si="52"/>
        <v>0</v>
      </c>
      <c r="AG135" s="207"/>
      <c r="AH135" s="159"/>
    </row>
    <row r="136" spans="1:34" ht="50.1" customHeight="1" thickBot="1" x14ac:dyDescent="0.3">
      <c r="A136" s="666" t="s">
        <v>466</v>
      </c>
      <c r="B136" s="667"/>
      <c r="C136" s="668"/>
      <c r="D136" s="665" t="s">
        <v>467</v>
      </c>
      <c r="E136" s="9"/>
      <c r="F136" s="62" t="s">
        <v>469</v>
      </c>
      <c r="G136" s="332" t="s">
        <v>477</v>
      </c>
      <c r="H136" s="62" t="s">
        <v>676</v>
      </c>
      <c r="I136" s="62" t="s">
        <v>677</v>
      </c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412" t="s">
        <v>2</v>
      </c>
      <c r="AE136" s="369" t="s">
        <v>304</v>
      </c>
      <c r="AF136" s="418" t="s">
        <v>305</v>
      </c>
      <c r="AG136" s="207"/>
      <c r="AH136" s="159"/>
    </row>
    <row r="137" spans="1:34" ht="50.1" customHeight="1" thickBot="1" x14ac:dyDescent="0.35">
      <c r="A137" s="645"/>
      <c r="B137" s="646"/>
      <c r="C137" s="647"/>
      <c r="D137" s="650"/>
      <c r="E137" s="9"/>
      <c r="F137" s="63" t="s">
        <v>4</v>
      </c>
      <c r="G137" s="333" t="s">
        <v>358</v>
      </c>
      <c r="H137" s="63" t="s">
        <v>445</v>
      </c>
      <c r="I137" s="63" t="s">
        <v>602</v>
      </c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419"/>
      <c r="AE137" s="284"/>
      <c r="AF137" s="418"/>
      <c r="AG137" s="207"/>
      <c r="AH137" s="159"/>
    </row>
    <row r="138" spans="1:34" ht="54" customHeight="1" thickBot="1" x14ac:dyDescent="0.3">
      <c r="A138" s="669"/>
      <c r="B138" s="670"/>
      <c r="C138" s="671"/>
      <c r="D138" s="651"/>
      <c r="E138" s="9"/>
      <c r="F138" s="208"/>
      <c r="G138" s="209"/>
      <c r="H138" s="191"/>
      <c r="I138" s="191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419">
        <f>SUM(AD139:AD141)</f>
        <v>0</v>
      </c>
      <c r="AE138" s="283"/>
      <c r="AF138" s="420">
        <f t="shared" ref="AF138" si="53">SUM(AF139:AF141)</f>
        <v>0</v>
      </c>
      <c r="AG138" s="252">
        <f>AF138</f>
        <v>0</v>
      </c>
      <c r="AH138" s="159"/>
    </row>
    <row r="139" spans="1:34" ht="75" customHeight="1" thickBot="1" x14ac:dyDescent="0.3">
      <c r="A139" s="700"/>
      <c r="B139" s="227" t="s">
        <v>919</v>
      </c>
      <c r="C139" s="287" t="s">
        <v>1429</v>
      </c>
      <c r="D139" s="69">
        <v>5</v>
      </c>
      <c r="E139" s="9"/>
      <c r="F139" s="37"/>
      <c r="G139" s="80"/>
      <c r="H139" s="37"/>
      <c r="I139" s="37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421">
        <f t="shared" ref="AD139:AD141" si="54">SUM(ROUNDUP(F139/D139,0),ROUNDUP(G139/D139,0),ROUNDUP(H139/D139,0),ROUNDUP(I139/D139,0),ROUNDUP(J139/D139,0),ROUNDUP(K139/D139,0),ROUNDUP(L139/D139,0),ROUNDUP(M139/D139,0),ROUNDUP(N139/D139,0),ROUNDUP(O139/D139,0),ROUNDUP(P139/D139,0),ROUNDUP(Q139/D139,0),ROUNDUP(R139/D139,0),ROUNDUP(S139/D139,0),ROUNDUP(T139/D139,0),ROUNDUP(U139/D139,0),ROUNDUP(V139/D139,0),ROUNDUP(W139/D139,0),ROUNDUP(X139/D139,0),ROUNDUP(Y139/D139,0),ROUNDUP(Z139/D139,0),ROUNDUP(AA139/D139,0),ROUNDUP(AB139/D139,0),ROUNDUP(AC139/D139,0))*D139</f>
        <v>0</v>
      </c>
      <c r="AE139" s="285">
        <v>8.9</v>
      </c>
      <c r="AF139" s="418">
        <f t="shared" ref="AF139:AF141" si="55">AD139*AE139</f>
        <v>0</v>
      </c>
      <c r="AG139" s="207"/>
    </row>
    <row r="140" spans="1:34" ht="75" customHeight="1" thickBot="1" x14ac:dyDescent="0.3">
      <c r="A140" s="631"/>
      <c r="B140" s="227" t="s">
        <v>574</v>
      </c>
      <c r="C140" s="287" t="s">
        <v>1430</v>
      </c>
      <c r="D140" s="69">
        <v>5</v>
      </c>
      <c r="E140" s="9"/>
      <c r="F140" s="37"/>
      <c r="G140" s="80"/>
      <c r="H140" s="37"/>
      <c r="I140" s="37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421">
        <f t="shared" si="54"/>
        <v>0</v>
      </c>
      <c r="AE140" s="285">
        <v>13.95</v>
      </c>
      <c r="AF140" s="418">
        <f t="shared" si="55"/>
        <v>0</v>
      </c>
      <c r="AG140" s="207"/>
      <c r="AH140" s="160"/>
    </row>
    <row r="141" spans="1:34" ht="75" customHeight="1" thickBot="1" x14ac:dyDescent="0.3">
      <c r="A141" s="691"/>
      <c r="B141" s="227" t="s">
        <v>575</v>
      </c>
      <c r="C141" s="287" t="s">
        <v>1431</v>
      </c>
      <c r="D141" s="69">
        <v>5</v>
      </c>
      <c r="E141" s="9"/>
      <c r="F141" s="37"/>
      <c r="G141" s="80"/>
      <c r="H141" s="37"/>
      <c r="I141" s="37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421">
        <f t="shared" si="54"/>
        <v>0</v>
      </c>
      <c r="AE141" s="285">
        <v>23.9</v>
      </c>
      <c r="AF141" s="418">
        <f t="shared" si="55"/>
        <v>0</v>
      </c>
      <c r="AG141" s="207"/>
      <c r="AH141" s="153"/>
    </row>
    <row r="142" spans="1:34" ht="50.1" customHeight="1" thickBot="1" x14ac:dyDescent="0.3">
      <c r="A142" s="666" t="s">
        <v>466</v>
      </c>
      <c r="B142" s="667"/>
      <c r="C142" s="668"/>
      <c r="D142" s="665" t="s">
        <v>467</v>
      </c>
      <c r="E142" s="9"/>
      <c r="F142" s="62" t="s">
        <v>469</v>
      </c>
      <c r="G142" s="338" t="s">
        <v>477</v>
      </c>
      <c r="H142" s="62" t="s">
        <v>676</v>
      </c>
      <c r="I142" s="62" t="s">
        <v>677</v>
      </c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412" t="s">
        <v>2</v>
      </c>
      <c r="AE142" s="369" t="s">
        <v>304</v>
      </c>
      <c r="AF142" s="418" t="s">
        <v>305</v>
      </c>
      <c r="AG142" s="207"/>
      <c r="AH142" s="159"/>
    </row>
    <row r="143" spans="1:34" ht="50.1" customHeight="1" thickBot="1" x14ac:dyDescent="0.35">
      <c r="A143" s="645"/>
      <c r="B143" s="646"/>
      <c r="C143" s="647"/>
      <c r="D143" s="650"/>
      <c r="E143" s="9"/>
      <c r="F143" s="63" t="s">
        <v>4</v>
      </c>
      <c r="G143" s="333" t="s">
        <v>358</v>
      </c>
      <c r="H143" s="63" t="s">
        <v>445</v>
      </c>
      <c r="I143" s="63" t="s">
        <v>602</v>
      </c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419"/>
      <c r="AE143" s="284"/>
      <c r="AF143" s="418"/>
      <c r="AG143" s="207"/>
      <c r="AH143" s="159"/>
    </row>
    <row r="144" spans="1:34" ht="50.1" customHeight="1" thickBot="1" x14ac:dyDescent="0.3">
      <c r="A144" s="669"/>
      <c r="B144" s="670"/>
      <c r="C144" s="671"/>
      <c r="D144" s="651"/>
      <c r="E144" s="9"/>
      <c r="F144" s="208"/>
      <c r="G144" s="209"/>
      <c r="H144" s="191"/>
      <c r="I144" s="191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419">
        <f>SUM(AD145:AD147)</f>
        <v>0</v>
      </c>
      <c r="AE144" s="283"/>
      <c r="AF144" s="420">
        <f t="shared" ref="AF144" si="56">SUM(AF145:AF147)</f>
        <v>0</v>
      </c>
      <c r="AG144" s="252">
        <f>AF144</f>
        <v>0</v>
      </c>
      <c r="AH144" s="159"/>
    </row>
    <row r="145" spans="1:41" ht="75" customHeight="1" thickBot="1" x14ac:dyDescent="0.3">
      <c r="A145" s="700"/>
      <c r="B145" s="227" t="s">
        <v>920</v>
      </c>
      <c r="C145" s="287" t="s">
        <v>1432</v>
      </c>
      <c r="D145" s="69">
        <v>5</v>
      </c>
      <c r="E145" s="9"/>
      <c r="F145" s="37"/>
      <c r="G145" s="80"/>
      <c r="H145" s="37"/>
      <c r="I145" s="37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421">
        <f t="shared" ref="AD145:AD147" si="57">SUM(ROUNDUP(F145/D145,0),ROUNDUP(G145/D145,0),ROUNDUP(H145/D145,0),ROUNDUP(I145/D145,0),ROUNDUP(J145/D145,0),ROUNDUP(K145/D145,0),ROUNDUP(L145/D145,0),ROUNDUP(M145/D145,0),ROUNDUP(N145/D145,0),ROUNDUP(O145/D145,0),ROUNDUP(P145/D145,0),ROUNDUP(Q145/D145,0),ROUNDUP(R145/D145,0),ROUNDUP(S145/D145,0),ROUNDUP(T145/D145,0),ROUNDUP(U145/D145,0),ROUNDUP(V145/D145,0),ROUNDUP(W145/D145,0),ROUNDUP(X145/D145,0),ROUNDUP(Y145/D145,0),ROUNDUP(Z145/D145,0),ROUNDUP(AA145/D145,0),ROUNDUP(AB145/D145,0),ROUNDUP(AC145/D145,0))*D145</f>
        <v>0</v>
      </c>
      <c r="AE145" s="285">
        <v>9.9499999999999993</v>
      </c>
      <c r="AF145" s="418">
        <f t="shared" ref="AF145:AF147" si="58">AD145*AE145</f>
        <v>0</v>
      </c>
      <c r="AG145" s="207"/>
      <c r="AH145" s="159"/>
    </row>
    <row r="146" spans="1:41" ht="75" customHeight="1" thickBot="1" x14ac:dyDescent="0.3">
      <c r="A146" s="631"/>
      <c r="B146" s="229" t="s">
        <v>576</v>
      </c>
      <c r="C146" s="287" t="s">
        <v>1433</v>
      </c>
      <c r="D146" s="69">
        <v>5</v>
      </c>
      <c r="E146" s="9"/>
      <c r="F146" s="37"/>
      <c r="G146" s="80"/>
      <c r="H146" s="37"/>
      <c r="I146" s="37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421">
        <f t="shared" si="57"/>
        <v>0</v>
      </c>
      <c r="AE146" s="285">
        <v>15.48</v>
      </c>
      <c r="AF146" s="418">
        <f t="shared" si="58"/>
        <v>0</v>
      </c>
      <c r="AG146" s="207"/>
      <c r="AH146" s="159"/>
    </row>
    <row r="147" spans="1:41" ht="75" customHeight="1" thickBot="1" x14ac:dyDescent="0.3">
      <c r="A147" s="691"/>
      <c r="B147" s="229" t="s">
        <v>577</v>
      </c>
      <c r="C147" s="287" t="s">
        <v>1434</v>
      </c>
      <c r="D147" s="69">
        <v>5</v>
      </c>
      <c r="E147" s="9"/>
      <c r="F147" s="37"/>
      <c r="G147" s="80"/>
      <c r="H147" s="37"/>
      <c r="I147" s="37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421">
        <f t="shared" si="57"/>
        <v>0</v>
      </c>
      <c r="AE147" s="285">
        <v>25.9</v>
      </c>
      <c r="AF147" s="418">
        <f t="shared" si="58"/>
        <v>0</v>
      </c>
      <c r="AG147" s="207"/>
      <c r="AH147" s="159"/>
    </row>
    <row r="148" spans="1:41" ht="50.1" customHeight="1" thickBot="1" x14ac:dyDescent="0.3">
      <c r="A148" s="666" t="s">
        <v>466</v>
      </c>
      <c r="B148" s="667"/>
      <c r="C148" s="668"/>
      <c r="D148" s="665" t="s">
        <v>467</v>
      </c>
      <c r="E148" s="56"/>
      <c r="F148" s="62" t="s">
        <v>469</v>
      </c>
      <c r="G148" s="332" t="s">
        <v>471</v>
      </c>
      <c r="H148" s="338" t="s">
        <v>477</v>
      </c>
      <c r="I148" s="79" t="s">
        <v>513</v>
      </c>
      <c r="J148" s="62" t="s">
        <v>1070</v>
      </c>
      <c r="K148" s="62" t="s">
        <v>677</v>
      </c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412" t="s">
        <v>2</v>
      </c>
      <c r="AE148" s="369" t="s">
        <v>304</v>
      </c>
      <c r="AF148" s="418" t="s">
        <v>305</v>
      </c>
      <c r="AG148" s="207"/>
      <c r="AL148"/>
      <c r="AN148" s="46"/>
      <c r="AO148" s="46"/>
    </row>
    <row r="149" spans="1:41" ht="50.1" customHeight="1" thickBot="1" x14ac:dyDescent="0.35">
      <c r="A149" s="645"/>
      <c r="B149" s="646"/>
      <c r="C149" s="647"/>
      <c r="D149" s="650"/>
      <c r="E149" s="56"/>
      <c r="F149" s="63" t="s">
        <v>4</v>
      </c>
      <c r="G149" s="333" t="s">
        <v>5</v>
      </c>
      <c r="H149" s="333" t="s">
        <v>358</v>
      </c>
      <c r="I149" s="63" t="s">
        <v>445</v>
      </c>
      <c r="J149" s="152" t="s">
        <v>463</v>
      </c>
      <c r="K149" s="63" t="s">
        <v>602</v>
      </c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419"/>
      <c r="AE149" s="284"/>
      <c r="AF149" s="418"/>
      <c r="AG149" s="207"/>
      <c r="AL149"/>
      <c r="AN149" s="46"/>
      <c r="AO149" s="46"/>
    </row>
    <row r="150" spans="1:41" ht="50.1" customHeight="1" thickBot="1" x14ac:dyDescent="0.3">
      <c r="A150" s="669"/>
      <c r="B150" s="670"/>
      <c r="C150" s="671"/>
      <c r="D150" s="651"/>
      <c r="E150" s="56"/>
      <c r="F150" s="14"/>
      <c r="G150" s="191"/>
      <c r="H150" s="42"/>
      <c r="I150" s="154"/>
      <c r="J150" s="391"/>
      <c r="K150" s="191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419">
        <f>SUM(AD151:AD155)</f>
        <v>0</v>
      </c>
      <c r="AE150" s="283"/>
      <c r="AF150" s="420">
        <f t="shared" ref="AF150" si="59">SUM(AF151:AF155)</f>
        <v>0</v>
      </c>
      <c r="AG150" s="252">
        <f>AF150</f>
        <v>0</v>
      </c>
      <c r="AL150"/>
      <c r="AN150" s="46"/>
      <c r="AO150" s="46"/>
    </row>
    <row r="151" spans="1:41" ht="49.5" customHeight="1" thickBot="1" x14ac:dyDescent="0.3">
      <c r="A151" s="700"/>
      <c r="B151" s="227" t="s">
        <v>440</v>
      </c>
      <c r="C151" s="287" t="s">
        <v>1435</v>
      </c>
      <c r="D151" s="69">
        <v>10</v>
      </c>
      <c r="E151" s="144"/>
      <c r="F151" s="37"/>
      <c r="G151" s="176"/>
      <c r="H151" s="80"/>
      <c r="I151" s="37"/>
      <c r="J151" s="37"/>
      <c r="K151" s="37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421">
        <f t="shared" ref="AD151:AD155" si="60">SUM(ROUNDUP(F151/D151,0),ROUNDUP(G151/D151,0),ROUNDUP(H151/D151,0),ROUNDUP(I151/D151,0),ROUNDUP(J151/D151,0),ROUNDUP(K151/D151,0),ROUNDUP(L151/D151,0),ROUNDUP(M151/D151,0),ROUNDUP(N151/D151,0),ROUNDUP(O151/D151,0),ROUNDUP(P151/D151,0),ROUNDUP(Q151/D151,0),ROUNDUP(R151/D151,0),ROUNDUP(S151/D151,0),ROUNDUP(T151/D151,0),ROUNDUP(U151/D151,0),ROUNDUP(V151/D151,0),ROUNDUP(W151/D151,0),ROUNDUP(X151/D151,0),ROUNDUP(Y151/D151,0),ROUNDUP(Z151/D151,0),ROUNDUP(AA151/D151,0),ROUNDUP(AB151/D151,0),ROUNDUP(AC151/D151,0))*D151</f>
        <v>0</v>
      </c>
      <c r="AE151" s="285">
        <v>2.73</v>
      </c>
      <c r="AF151" s="418">
        <f t="shared" ref="AF151:AF155" si="61">AD151*AE151</f>
        <v>0</v>
      </c>
      <c r="AG151" s="207"/>
      <c r="AL151"/>
      <c r="AN151" s="46"/>
      <c r="AO151" s="46"/>
    </row>
    <row r="152" spans="1:41" ht="50.1" customHeight="1" thickBot="1" x14ac:dyDescent="0.3">
      <c r="A152" s="631"/>
      <c r="B152" s="227" t="s">
        <v>441</v>
      </c>
      <c r="C152" s="287" t="s">
        <v>1436</v>
      </c>
      <c r="D152" s="69">
        <v>10</v>
      </c>
      <c r="E152" s="144"/>
      <c r="F152" s="37"/>
      <c r="G152" s="80"/>
      <c r="H152" s="80"/>
      <c r="I152" s="37"/>
      <c r="J152" s="37"/>
      <c r="K152" s="37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421">
        <f t="shared" si="60"/>
        <v>0</v>
      </c>
      <c r="AE152" s="285">
        <v>3.74</v>
      </c>
      <c r="AF152" s="418">
        <f t="shared" si="61"/>
        <v>0</v>
      </c>
      <c r="AG152" s="207"/>
      <c r="AL152"/>
      <c r="AN152" s="46"/>
      <c r="AO152" s="46"/>
    </row>
    <row r="153" spans="1:41" ht="50.1" customHeight="1" thickBot="1" x14ac:dyDescent="0.3">
      <c r="A153" s="631"/>
      <c r="B153" s="227" t="s">
        <v>442</v>
      </c>
      <c r="C153" s="287" t="s">
        <v>1437</v>
      </c>
      <c r="D153" s="69">
        <v>10</v>
      </c>
      <c r="E153" s="144"/>
      <c r="F153" s="37"/>
      <c r="G153" s="80"/>
      <c r="H153" s="80"/>
      <c r="I153" s="37"/>
      <c r="J153" s="37"/>
      <c r="K153" s="37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421">
        <f t="shared" si="60"/>
        <v>0</v>
      </c>
      <c r="AE153" s="285">
        <v>5.22</v>
      </c>
      <c r="AF153" s="418">
        <f t="shared" si="61"/>
        <v>0</v>
      </c>
      <c r="AG153" s="207"/>
      <c r="AL153"/>
      <c r="AN153" s="46"/>
      <c r="AO153" s="46"/>
    </row>
    <row r="154" spans="1:41" ht="50.1" customHeight="1" thickBot="1" x14ac:dyDescent="0.3">
      <c r="A154" s="631"/>
      <c r="B154" s="227" t="s">
        <v>443</v>
      </c>
      <c r="C154" s="287" t="s">
        <v>1438</v>
      </c>
      <c r="D154" s="69">
        <v>5</v>
      </c>
      <c r="E154" s="144"/>
      <c r="F154" s="37"/>
      <c r="G154" s="176"/>
      <c r="H154" s="80"/>
      <c r="I154" s="37"/>
      <c r="J154" s="37"/>
      <c r="K154" s="37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421">
        <f t="shared" si="60"/>
        <v>0</v>
      </c>
      <c r="AE154" s="285">
        <v>7.7</v>
      </c>
      <c r="AF154" s="418">
        <f t="shared" si="61"/>
        <v>0</v>
      </c>
      <c r="AG154" s="207"/>
      <c r="AL154"/>
      <c r="AN154" s="46"/>
      <c r="AO154" s="46"/>
    </row>
    <row r="155" spans="1:41" ht="50.1" customHeight="1" thickBot="1" x14ac:dyDescent="0.3">
      <c r="A155" s="673"/>
      <c r="B155" s="227" t="s">
        <v>444</v>
      </c>
      <c r="C155" s="287" t="s">
        <v>1439</v>
      </c>
      <c r="D155" s="69">
        <v>5</v>
      </c>
      <c r="E155" s="144"/>
      <c r="F155" s="37"/>
      <c r="G155" s="80"/>
      <c r="H155" s="80"/>
      <c r="I155" s="37"/>
      <c r="J155" s="37"/>
      <c r="K155" s="37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421">
        <f t="shared" si="60"/>
        <v>0</v>
      </c>
      <c r="AE155" s="285">
        <v>15.63</v>
      </c>
      <c r="AF155" s="418">
        <f t="shared" si="61"/>
        <v>0</v>
      </c>
      <c r="AG155" s="207"/>
      <c r="AL155"/>
      <c r="AN155" s="46"/>
      <c r="AO155" s="46"/>
    </row>
    <row r="156" spans="1:41" ht="50.1" customHeight="1" thickBot="1" x14ac:dyDescent="0.3">
      <c r="A156" s="666" t="s">
        <v>466</v>
      </c>
      <c r="B156" s="667"/>
      <c r="C156" s="668"/>
      <c r="D156" s="665" t="s">
        <v>467</v>
      </c>
      <c r="E156" s="9"/>
      <c r="F156" s="62" t="s">
        <v>469</v>
      </c>
      <c r="G156" s="332" t="s">
        <v>471</v>
      </c>
      <c r="H156" s="619" t="s">
        <v>477</v>
      </c>
      <c r="I156" s="62" t="s">
        <v>676</v>
      </c>
      <c r="J156" s="62" t="s">
        <v>1070</v>
      </c>
      <c r="K156" s="62" t="s">
        <v>677</v>
      </c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412" t="s">
        <v>2</v>
      </c>
      <c r="AE156" s="369" t="s">
        <v>304</v>
      </c>
      <c r="AF156" s="418" t="s">
        <v>305</v>
      </c>
      <c r="AG156" s="207"/>
      <c r="AH156" s="159"/>
    </row>
    <row r="157" spans="1:41" ht="50.1" customHeight="1" thickBot="1" x14ac:dyDescent="0.35">
      <c r="A157" s="645"/>
      <c r="B157" s="646"/>
      <c r="C157" s="647"/>
      <c r="D157" s="650"/>
      <c r="E157" s="9"/>
      <c r="F157" s="63" t="s">
        <v>4</v>
      </c>
      <c r="G157" s="333" t="s">
        <v>5</v>
      </c>
      <c r="H157" s="336" t="s">
        <v>358</v>
      </c>
      <c r="I157" s="63" t="s">
        <v>445</v>
      </c>
      <c r="J157" s="152" t="s">
        <v>463</v>
      </c>
      <c r="K157" s="63" t="s">
        <v>602</v>
      </c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419"/>
      <c r="AE157" s="284"/>
      <c r="AF157" s="418"/>
      <c r="AG157" s="207"/>
      <c r="AH157" s="159"/>
    </row>
    <row r="158" spans="1:41" ht="50.1" customHeight="1" thickBot="1" x14ac:dyDescent="0.3">
      <c r="A158" s="669"/>
      <c r="B158" s="670"/>
      <c r="C158" s="671"/>
      <c r="D158" s="651"/>
      <c r="E158" s="9"/>
      <c r="F158" s="208"/>
      <c r="G158" s="191"/>
      <c r="H158" s="209"/>
      <c r="I158" s="191"/>
      <c r="J158" s="391"/>
      <c r="K158" s="191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419">
        <f>SUM(AD159)</f>
        <v>0</v>
      </c>
      <c r="AE158" s="283"/>
      <c r="AF158" s="420">
        <f t="shared" ref="AF158" si="62">SUM(AF159)</f>
        <v>0</v>
      </c>
      <c r="AG158" s="252">
        <f>AF158</f>
        <v>0</v>
      </c>
      <c r="AH158" s="159"/>
    </row>
    <row r="159" spans="1:41" ht="120" customHeight="1" thickBot="1" x14ac:dyDescent="0.3">
      <c r="A159" s="174"/>
      <c r="B159" s="229" t="s">
        <v>578</v>
      </c>
      <c r="C159" s="287" t="s">
        <v>1440</v>
      </c>
      <c r="D159" s="69">
        <v>10</v>
      </c>
      <c r="E159" s="9"/>
      <c r="F159" s="37"/>
      <c r="G159" s="176"/>
      <c r="H159" s="176"/>
      <c r="I159" s="37"/>
      <c r="J159" s="37"/>
      <c r="K159" s="37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421">
        <f t="shared" ref="AD159" si="63">SUM(ROUNDUP(F159/D159,0),ROUNDUP(G159/D159,0),ROUNDUP(H159/D159,0),ROUNDUP(I159/D159,0),ROUNDUP(J159/D159,0),ROUNDUP(K159/D159,0),ROUNDUP(L159/D159,0),ROUNDUP(M159/D159,0),ROUNDUP(N159/D159,0),ROUNDUP(O159/D159,0),ROUNDUP(P159/D159,0),ROUNDUP(Q159/D159,0),ROUNDUP(R159/D159,0),ROUNDUP(S159/D159,0),ROUNDUP(T159/D159,0),ROUNDUP(U159/D159,0),ROUNDUP(V159/D159,0),ROUNDUP(W159/D159,0),ROUNDUP(X159/D159,0),ROUNDUP(Y159/D159,0),ROUNDUP(Z159/D159,0),ROUNDUP(AA159/D159,0),ROUNDUP(AB159/D159,0),ROUNDUP(AC159/D159,0))*D159</f>
        <v>0</v>
      </c>
      <c r="AE159" s="285">
        <v>7.16</v>
      </c>
      <c r="AF159" s="418">
        <f>AD159*AE159</f>
        <v>0</v>
      </c>
      <c r="AG159" s="207"/>
      <c r="AH159" s="159"/>
    </row>
    <row r="160" spans="1:41" ht="50.1" customHeight="1" thickBot="1" x14ac:dyDescent="0.3">
      <c r="A160" s="666" t="s">
        <v>466</v>
      </c>
      <c r="B160" s="667"/>
      <c r="C160" s="668"/>
      <c r="D160" s="665" t="s">
        <v>467</v>
      </c>
      <c r="E160" s="9"/>
      <c r="F160" s="62" t="s">
        <v>469</v>
      </c>
      <c r="G160" s="347" t="s">
        <v>471</v>
      </c>
      <c r="H160" s="347" t="s">
        <v>477</v>
      </c>
      <c r="I160" s="62" t="s">
        <v>676</v>
      </c>
      <c r="J160" s="62" t="s">
        <v>514</v>
      </c>
      <c r="K160" s="62" t="s">
        <v>677</v>
      </c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412" t="s">
        <v>2</v>
      </c>
      <c r="AE160" s="369" t="s">
        <v>304</v>
      </c>
      <c r="AF160" s="418" t="s">
        <v>305</v>
      </c>
      <c r="AG160" s="207"/>
      <c r="AH160" s="159"/>
    </row>
    <row r="161" spans="1:41" ht="50.1" customHeight="1" thickBot="1" x14ac:dyDescent="0.35">
      <c r="A161" s="645"/>
      <c r="B161" s="646"/>
      <c r="C161" s="647"/>
      <c r="D161" s="650"/>
      <c r="E161" s="9"/>
      <c r="F161" s="63" t="s">
        <v>4</v>
      </c>
      <c r="G161" s="346" t="s">
        <v>5</v>
      </c>
      <c r="H161" s="367" t="s">
        <v>358</v>
      </c>
      <c r="I161" s="63" t="s">
        <v>445</v>
      </c>
      <c r="J161" s="152" t="s">
        <v>463</v>
      </c>
      <c r="K161" s="63" t="s">
        <v>602</v>
      </c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419"/>
      <c r="AE161" s="284"/>
      <c r="AF161" s="413"/>
      <c r="AG161" s="207"/>
      <c r="AH161" s="159"/>
    </row>
    <row r="162" spans="1:41" ht="50.1" customHeight="1" thickBot="1" x14ac:dyDescent="0.3">
      <c r="A162" s="669"/>
      <c r="B162" s="670"/>
      <c r="C162" s="671"/>
      <c r="D162" s="651"/>
      <c r="E162" s="9"/>
      <c r="F162" s="208"/>
      <c r="G162" s="191"/>
      <c r="H162" s="209"/>
      <c r="I162" s="191"/>
      <c r="J162" s="391"/>
      <c r="K162" s="191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419">
        <f>SUM(AD163:AD168)</f>
        <v>0</v>
      </c>
      <c r="AE162" s="283"/>
      <c r="AF162" s="420">
        <f t="shared" ref="AF162" si="64">SUM(AF163:AF168)</f>
        <v>0</v>
      </c>
      <c r="AG162" s="252">
        <f>AF162</f>
        <v>0</v>
      </c>
      <c r="AH162" s="159"/>
    </row>
    <row r="163" spans="1:41" ht="50.1" customHeight="1" thickBot="1" x14ac:dyDescent="0.3">
      <c r="A163" s="700"/>
      <c r="B163" s="229" t="s">
        <v>567</v>
      </c>
      <c r="C163" s="287" t="s">
        <v>1441</v>
      </c>
      <c r="D163" s="69">
        <v>10</v>
      </c>
      <c r="E163" s="9"/>
      <c r="F163" s="37"/>
      <c r="G163" s="80"/>
      <c r="H163" s="80"/>
      <c r="I163" s="37"/>
      <c r="J163" s="37"/>
      <c r="K163" s="37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421">
        <f t="shared" ref="AD163:AD168" si="65">SUM(ROUNDUP(F163/D163,0),ROUNDUP(G163/D163,0),ROUNDUP(H163/D163,0),ROUNDUP(I163/D163,0),ROUNDUP(J163/D163,0),ROUNDUP(K163/D163,0),ROUNDUP(L163/D163,0),ROUNDUP(M163/D163,0),ROUNDUP(N163/D163,0),ROUNDUP(O163/D163,0),ROUNDUP(P163/D163,0),ROUNDUP(Q163/D163,0),ROUNDUP(R163/D163,0),ROUNDUP(S163/D163,0),ROUNDUP(T163/D163,0),ROUNDUP(U163/D163,0),ROUNDUP(V163/D163,0),ROUNDUP(W163/D163,0),ROUNDUP(X163/D163,0),ROUNDUP(Y163/D163,0),ROUNDUP(Z163/D163,0),ROUNDUP(AA163/D163,0),ROUNDUP(AB163/D163,0),ROUNDUP(AC163/D163,0))*D163</f>
        <v>0</v>
      </c>
      <c r="AE163" s="285">
        <v>2.69</v>
      </c>
      <c r="AF163" s="418">
        <f>AD163*AE163</f>
        <v>0</v>
      </c>
      <c r="AG163" s="207"/>
      <c r="AH163" s="159"/>
    </row>
    <row r="164" spans="1:41" ht="50.1" customHeight="1" thickBot="1" x14ac:dyDescent="0.3">
      <c r="A164" s="631"/>
      <c r="B164" s="229" t="s">
        <v>568</v>
      </c>
      <c r="C164" s="287" t="s">
        <v>1442</v>
      </c>
      <c r="D164" s="69">
        <v>10</v>
      </c>
      <c r="E164" s="9"/>
      <c r="F164" s="37"/>
      <c r="G164" s="80"/>
      <c r="H164" s="80"/>
      <c r="I164" s="37"/>
      <c r="J164" s="37"/>
      <c r="K164" s="37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421">
        <f t="shared" si="65"/>
        <v>0</v>
      </c>
      <c r="AE164" s="285">
        <v>3.19</v>
      </c>
      <c r="AF164" s="418">
        <f t="shared" ref="AF164:AF168" si="66">AD164*AE164</f>
        <v>0</v>
      </c>
      <c r="AG164" s="207"/>
      <c r="AH164" s="159"/>
    </row>
    <row r="165" spans="1:41" ht="50.1" customHeight="1" thickBot="1" x14ac:dyDescent="0.3">
      <c r="A165" s="631"/>
      <c r="B165" s="229" t="s">
        <v>569</v>
      </c>
      <c r="C165" s="287" t="s">
        <v>1443</v>
      </c>
      <c r="D165" s="69">
        <v>10</v>
      </c>
      <c r="E165" s="9"/>
      <c r="F165" s="37"/>
      <c r="G165" s="80"/>
      <c r="H165" s="176"/>
      <c r="I165" s="37"/>
      <c r="J165" s="37"/>
      <c r="K165" s="37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421">
        <f t="shared" si="65"/>
        <v>0</v>
      </c>
      <c r="AE165" s="285">
        <v>4.45</v>
      </c>
      <c r="AF165" s="418">
        <f t="shared" si="66"/>
        <v>0</v>
      </c>
      <c r="AG165" s="207"/>
      <c r="AH165" s="159"/>
    </row>
    <row r="166" spans="1:41" ht="50.1" customHeight="1" thickBot="1" x14ac:dyDescent="0.3">
      <c r="A166" s="631"/>
      <c r="B166" s="229" t="s">
        <v>570</v>
      </c>
      <c r="C166" s="287" t="s">
        <v>1444</v>
      </c>
      <c r="D166" s="69">
        <v>10</v>
      </c>
      <c r="E166" s="9"/>
      <c r="F166" s="37"/>
      <c r="G166" s="176"/>
      <c r="H166" s="176"/>
      <c r="I166" s="37"/>
      <c r="J166" s="37"/>
      <c r="K166" s="37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421">
        <f t="shared" si="65"/>
        <v>0</v>
      </c>
      <c r="AE166" s="285">
        <v>5.85</v>
      </c>
      <c r="AF166" s="418">
        <f t="shared" si="66"/>
        <v>0</v>
      </c>
      <c r="AG166" s="207"/>
      <c r="AH166" s="159"/>
    </row>
    <row r="167" spans="1:41" ht="50.1" customHeight="1" thickBot="1" x14ac:dyDescent="0.3">
      <c r="A167" s="631"/>
      <c r="B167" s="229" t="s">
        <v>571</v>
      </c>
      <c r="C167" s="287" t="s">
        <v>1445</v>
      </c>
      <c r="D167" s="69">
        <v>5</v>
      </c>
      <c r="E167" s="9"/>
      <c r="F167" s="37"/>
      <c r="G167" s="176"/>
      <c r="H167" s="176"/>
      <c r="I167" s="37"/>
      <c r="J167" s="37"/>
      <c r="K167" s="37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421">
        <f t="shared" si="65"/>
        <v>0</v>
      </c>
      <c r="AE167" s="285">
        <v>8.75</v>
      </c>
      <c r="AF167" s="418">
        <f t="shared" si="66"/>
        <v>0</v>
      </c>
      <c r="AG167" s="207"/>
      <c r="AH167" s="159"/>
    </row>
    <row r="168" spans="1:41" ht="50.1" customHeight="1" thickBot="1" x14ac:dyDescent="0.3">
      <c r="A168" s="631"/>
      <c r="B168" s="229" t="s">
        <v>572</v>
      </c>
      <c r="C168" s="287" t="s">
        <v>1446</v>
      </c>
      <c r="D168" s="69">
        <v>5</v>
      </c>
      <c r="E168" s="9"/>
      <c r="F168" s="37"/>
      <c r="G168" s="80"/>
      <c r="H168" s="176"/>
      <c r="I168" s="37"/>
      <c r="J168" s="37"/>
      <c r="K168" s="37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421">
        <f t="shared" si="65"/>
        <v>0</v>
      </c>
      <c r="AE168" s="285">
        <v>11.99</v>
      </c>
      <c r="AF168" s="418">
        <f t="shared" si="66"/>
        <v>0</v>
      </c>
      <c r="AG168" s="207"/>
      <c r="AH168" s="159"/>
    </row>
    <row r="169" spans="1:41" ht="50.1" customHeight="1" thickBot="1" x14ac:dyDescent="0.3">
      <c r="A169" s="666" t="s">
        <v>466</v>
      </c>
      <c r="B169" s="667"/>
      <c r="C169" s="668"/>
      <c r="D169" s="665" t="s">
        <v>467</v>
      </c>
      <c r="E169" s="9"/>
      <c r="F169" s="62" t="s">
        <v>469</v>
      </c>
      <c r="G169" s="332" t="s">
        <v>471</v>
      </c>
      <c r="H169" s="332" t="s">
        <v>477</v>
      </c>
      <c r="I169" s="62" t="s">
        <v>676</v>
      </c>
      <c r="J169" s="62" t="s">
        <v>514</v>
      </c>
      <c r="K169" s="62" t="s">
        <v>677</v>
      </c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412" t="s">
        <v>2</v>
      </c>
      <c r="AE169" s="369" t="s">
        <v>304</v>
      </c>
      <c r="AF169" s="418" t="s">
        <v>305</v>
      </c>
      <c r="AG169" s="207"/>
      <c r="AH169" s="159"/>
    </row>
    <row r="170" spans="1:41" ht="50.1" customHeight="1" thickBot="1" x14ac:dyDescent="0.35">
      <c r="A170" s="645"/>
      <c r="B170" s="646"/>
      <c r="C170" s="647"/>
      <c r="D170" s="650"/>
      <c r="E170" s="9"/>
      <c r="F170" s="63" t="s">
        <v>4</v>
      </c>
      <c r="G170" s="333" t="s">
        <v>5</v>
      </c>
      <c r="H170" s="336" t="s">
        <v>358</v>
      </c>
      <c r="I170" s="63" t="s">
        <v>445</v>
      </c>
      <c r="J170" s="152" t="s">
        <v>463</v>
      </c>
      <c r="K170" s="63" t="s">
        <v>602</v>
      </c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419"/>
      <c r="AE170" s="284"/>
      <c r="AF170" s="418"/>
      <c r="AG170" s="207"/>
      <c r="AH170" s="159"/>
    </row>
    <row r="171" spans="1:41" ht="50.1" customHeight="1" thickBot="1" x14ac:dyDescent="0.3">
      <c r="A171" s="669"/>
      <c r="B171" s="670"/>
      <c r="C171" s="671"/>
      <c r="D171" s="651"/>
      <c r="E171" s="9"/>
      <c r="F171" s="208"/>
      <c r="G171" s="191"/>
      <c r="H171" s="209"/>
      <c r="I171" s="191"/>
      <c r="J171" s="391"/>
      <c r="K171" s="191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419">
        <f>SUM(AD172)</f>
        <v>0</v>
      </c>
      <c r="AE171" s="283"/>
      <c r="AF171" s="420">
        <f t="shared" ref="AF171" si="67">SUM(AF172)</f>
        <v>0</v>
      </c>
      <c r="AG171" s="252">
        <f>AF171</f>
        <v>0</v>
      </c>
      <c r="AH171" s="159"/>
    </row>
    <row r="172" spans="1:41" ht="120" customHeight="1" thickBot="1" x14ac:dyDescent="0.3">
      <c r="A172" s="174"/>
      <c r="B172" s="229" t="s">
        <v>573</v>
      </c>
      <c r="C172" s="287" t="s">
        <v>1447</v>
      </c>
      <c r="D172" s="69">
        <v>10</v>
      </c>
      <c r="E172" s="9"/>
      <c r="F172" s="37"/>
      <c r="G172" s="80"/>
      <c r="H172" s="37"/>
      <c r="I172" s="37"/>
      <c r="J172" s="37"/>
      <c r="K172" s="37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421">
        <f t="shared" ref="AD172" si="68">SUM(ROUNDUP(F172/D172,0),ROUNDUP(G172/D172,0),ROUNDUP(H172/D172,0),ROUNDUP(I172/D172,0),ROUNDUP(J172/D172,0),ROUNDUP(K172/D172,0),ROUNDUP(L172/D172,0),ROUNDUP(M172/D172,0),ROUNDUP(N172/D172,0),ROUNDUP(O172/D172,0),ROUNDUP(P172/D172,0),ROUNDUP(Q172/D172,0),ROUNDUP(R172/D172,0),ROUNDUP(S172/D172,0),ROUNDUP(T172/D172,0),ROUNDUP(U172/D172,0),ROUNDUP(V172/D172,0),ROUNDUP(W172/D172,0),ROUNDUP(X172/D172,0),ROUNDUP(Y172/D172,0),ROUNDUP(Z172/D172,0),ROUNDUP(AA172/D172,0),ROUNDUP(AB172/D172,0),ROUNDUP(AC172/D172,0))*D172</f>
        <v>0</v>
      </c>
      <c r="AE172" s="285">
        <v>6.55</v>
      </c>
      <c r="AF172" s="418">
        <f>AD172*AE172</f>
        <v>0</v>
      </c>
      <c r="AG172" s="207"/>
      <c r="AH172" s="159"/>
    </row>
    <row r="173" spans="1:41" ht="50.1" customHeight="1" thickBot="1" x14ac:dyDescent="0.3">
      <c r="A173" s="643" t="s">
        <v>466</v>
      </c>
      <c r="B173" s="621"/>
      <c r="C173" s="644"/>
      <c r="D173" s="649" t="s">
        <v>467</v>
      </c>
      <c r="E173" s="205"/>
      <c r="F173" s="62" t="s">
        <v>61</v>
      </c>
      <c r="G173" s="64" t="s">
        <v>474</v>
      </c>
      <c r="H173" s="64" t="s">
        <v>360</v>
      </c>
      <c r="I173" s="62" t="s">
        <v>677</v>
      </c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412" t="s">
        <v>2</v>
      </c>
      <c r="AE173" s="369" t="s">
        <v>304</v>
      </c>
      <c r="AF173" s="418" t="s">
        <v>305</v>
      </c>
      <c r="AG173" s="274"/>
      <c r="AN173" s="46"/>
      <c r="AO173" s="46"/>
    </row>
    <row r="174" spans="1:41" ht="50.1" customHeight="1" thickBot="1" x14ac:dyDescent="0.35">
      <c r="A174" s="645"/>
      <c r="B174" s="646"/>
      <c r="C174" s="647"/>
      <c r="D174" s="650"/>
      <c r="E174" s="205"/>
      <c r="F174" s="66" t="s">
        <v>12</v>
      </c>
      <c r="G174" s="75" t="s">
        <v>269</v>
      </c>
      <c r="H174" s="63" t="s">
        <v>322</v>
      </c>
      <c r="I174" s="63" t="s">
        <v>602</v>
      </c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419"/>
      <c r="AE174" s="284"/>
      <c r="AF174" s="415"/>
      <c r="AG174" s="274"/>
      <c r="AN174" s="46"/>
      <c r="AO174" s="46"/>
    </row>
    <row r="175" spans="1:41" ht="50.1" customHeight="1" thickBot="1" x14ac:dyDescent="0.3">
      <c r="A175" s="645"/>
      <c r="B175" s="646"/>
      <c r="C175" s="647"/>
      <c r="D175" s="650"/>
      <c r="E175" s="205"/>
      <c r="F175" s="7"/>
      <c r="G175" s="14"/>
      <c r="H175" s="47"/>
      <c r="I175" s="210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419">
        <f>SUM(AD176)</f>
        <v>0</v>
      </c>
      <c r="AE175" s="283"/>
      <c r="AF175" s="420">
        <f>SUM(AF176)</f>
        <v>0</v>
      </c>
      <c r="AG175" s="275">
        <f>AF175</f>
        <v>0</v>
      </c>
      <c r="AN175" s="46"/>
      <c r="AO175" s="46"/>
    </row>
    <row r="176" spans="1:41" ht="122.25" customHeight="1" thickBot="1" x14ac:dyDescent="0.3">
      <c r="A176" s="280"/>
      <c r="B176" s="278" t="s">
        <v>1052</v>
      </c>
      <c r="C176" s="320" t="s">
        <v>1226</v>
      </c>
      <c r="D176" s="72">
        <v>1</v>
      </c>
      <c r="E176" s="17"/>
      <c r="F176" s="37"/>
      <c r="G176" s="37"/>
      <c r="H176" s="37"/>
      <c r="I176" s="37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421">
        <f>SUM(ROUNDUP(F176/D176,0),ROUNDUP(G176/D176,0),ROUNDUP(H176/D176,0),ROUNDUP(I176/D176,0),ROUNDUP(J176/D176,0),ROUNDUP(K176/D176,0),ROUNDUP(L176/D176,0),ROUNDUP(M176/D176,0),ROUNDUP(N176/D176,0),ROUNDUP(O176/D176,0),ROUNDUP(P176/D176,0),ROUNDUP(Q176/D176,0),ROUNDUP(R176/D176,0),ROUNDUP(S176/D176,0),ROUNDUP(T176/D176,0),ROUNDUP(U176/D176,0),ROUNDUP(V176/D176,0),ROUNDUP(W176/D176,0),ROUNDUP(X176/D176,0),ROUNDUP(Y176/D176,0),ROUNDUP(Z176/D176,0),ROUNDUP(AA176/D176,0),ROUNDUP(AB176/D176,0),ROUNDUP(AC176/D176,0))*D176</f>
        <v>0</v>
      </c>
      <c r="AE176" s="285">
        <v>199.5</v>
      </c>
      <c r="AF176" s="418">
        <f t="shared" ref="AF176" si="69">AD176*AE176</f>
        <v>0</v>
      </c>
      <c r="AG176" s="274"/>
      <c r="AN176" s="46"/>
      <c r="AO176" s="46"/>
    </row>
    <row r="177" spans="1:41" ht="50.1" customHeight="1" thickBot="1" x14ac:dyDescent="0.3">
      <c r="A177" s="643" t="s">
        <v>466</v>
      </c>
      <c r="B177" s="621"/>
      <c r="C177" s="644"/>
      <c r="D177" s="649" t="s">
        <v>467</v>
      </c>
      <c r="E177" s="205"/>
      <c r="F177" s="62" t="s">
        <v>471</v>
      </c>
      <c r="G177" s="62" t="s">
        <v>926</v>
      </c>
      <c r="H177" s="347" t="s">
        <v>1070</v>
      </c>
      <c r="I177" s="62" t="s">
        <v>477</v>
      </c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412" t="s">
        <v>2</v>
      </c>
      <c r="AE177" s="369" t="s">
        <v>304</v>
      </c>
      <c r="AF177" s="418" t="s">
        <v>305</v>
      </c>
      <c r="AG177" s="274"/>
      <c r="AN177" s="46"/>
      <c r="AO177" s="46"/>
    </row>
    <row r="178" spans="1:41" ht="50.1" customHeight="1" thickBot="1" x14ac:dyDescent="0.35">
      <c r="A178" s="645"/>
      <c r="B178" s="646"/>
      <c r="C178" s="647"/>
      <c r="D178" s="650"/>
      <c r="E178" s="205"/>
      <c r="F178" s="63" t="s">
        <v>5</v>
      </c>
      <c r="G178" s="63" t="s">
        <v>253</v>
      </c>
      <c r="H178" s="346" t="s">
        <v>463</v>
      </c>
      <c r="I178" s="63" t="s">
        <v>358</v>
      </c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419"/>
      <c r="AE178" s="284"/>
      <c r="AF178" s="415"/>
      <c r="AG178" s="274"/>
      <c r="AN178" s="46"/>
      <c r="AO178" s="46"/>
    </row>
    <row r="179" spans="1:41" ht="50.1" customHeight="1" thickBot="1" x14ac:dyDescent="0.3">
      <c r="A179" s="645"/>
      <c r="B179" s="646"/>
      <c r="C179" s="647"/>
      <c r="D179" s="650"/>
      <c r="E179" s="205"/>
      <c r="F179" s="191"/>
      <c r="G179" s="11"/>
      <c r="H179" s="390"/>
      <c r="I179" s="145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  <c r="AD179" s="419">
        <f>SUM(AD180)</f>
        <v>0</v>
      </c>
      <c r="AE179" s="283"/>
      <c r="AF179" s="420">
        <f>SUM(AF180)</f>
        <v>0</v>
      </c>
      <c r="AG179" s="275">
        <f>AF179</f>
        <v>0</v>
      </c>
      <c r="AN179" s="46"/>
      <c r="AO179" s="46"/>
    </row>
    <row r="180" spans="1:41" ht="144.75" customHeight="1" thickBot="1" x14ac:dyDescent="0.3">
      <c r="A180" s="281"/>
      <c r="B180" s="278" t="s">
        <v>1053</v>
      </c>
      <c r="C180" s="320" t="s">
        <v>1227</v>
      </c>
      <c r="D180" s="72">
        <v>1</v>
      </c>
      <c r="E180" s="17"/>
      <c r="F180" s="37"/>
      <c r="G180" s="37"/>
      <c r="H180" s="176"/>
      <c r="I180" s="37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  <c r="AA180" s="206"/>
      <c r="AB180" s="206"/>
      <c r="AC180" s="206"/>
      <c r="AD180" s="421">
        <f t="shared" ref="AD180" si="70">SUM(ROUNDUP(F180/D180,0),ROUNDUP(G180/D180,0),ROUNDUP(H180/D180,0),ROUNDUP(I180/D180,0),ROUNDUP(J180/D180,0),ROUNDUP(K180/D180,0),ROUNDUP(L180/D180,0),ROUNDUP(M180/D180,0),ROUNDUP(N180/D180,0),ROUNDUP(O180/D180,0),ROUNDUP(P180/D180,0),ROUNDUP(Q180/D180,0),ROUNDUP(R180/D180,0),ROUNDUP(S180/D180,0),ROUNDUP(T180/D180,0),ROUNDUP(U180/D180,0),ROUNDUP(V180/D180,0),ROUNDUP(W180/D180,0),ROUNDUP(X180/D180,0),ROUNDUP(Y180/D180,0),ROUNDUP(Z180/D180,0),ROUNDUP(AA180/D180,0),ROUNDUP(AB180/D180,0),ROUNDUP(AC180/D180,0))*D180</f>
        <v>0</v>
      </c>
      <c r="AE180" s="285">
        <v>199.5</v>
      </c>
      <c r="AF180" s="418">
        <f t="shared" ref="AF180" si="71">AD180*AE180</f>
        <v>0</v>
      </c>
      <c r="AG180" s="274"/>
      <c r="AN180" s="46"/>
      <c r="AO180" s="46"/>
    </row>
    <row r="181" spans="1:41" ht="50.1" customHeight="1" thickBot="1" x14ac:dyDescent="0.3">
      <c r="A181" s="666" t="s">
        <v>466</v>
      </c>
      <c r="B181" s="667"/>
      <c r="C181" s="668"/>
      <c r="D181" s="665" t="s">
        <v>467</v>
      </c>
      <c r="E181" s="9"/>
      <c r="F181" s="347" t="s">
        <v>469</v>
      </c>
      <c r="G181" s="62" t="s">
        <v>471</v>
      </c>
      <c r="H181" s="62" t="s">
        <v>477</v>
      </c>
      <c r="I181" s="66" t="s">
        <v>1072</v>
      </c>
      <c r="J181" s="64" t="s">
        <v>474</v>
      </c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412" t="s">
        <v>2</v>
      </c>
      <c r="AE181" s="369" t="s">
        <v>304</v>
      </c>
      <c r="AF181" s="418" t="s">
        <v>305</v>
      </c>
      <c r="AG181" s="207"/>
      <c r="AH181" s="159"/>
    </row>
    <row r="182" spans="1:41" ht="50.1" customHeight="1" thickBot="1" x14ac:dyDescent="0.35">
      <c r="A182" s="645"/>
      <c r="B182" s="646"/>
      <c r="C182" s="647"/>
      <c r="D182" s="650"/>
      <c r="E182" s="9"/>
      <c r="F182" s="346" t="s">
        <v>4</v>
      </c>
      <c r="G182" s="63" t="s">
        <v>5</v>
      </c>
      <c r="H182" s="63" t="s">
        <v>358</v>
      </c>
      <c r="I182" s="63" t="s">
        <v>378</v>
      </c>
      <c r="J182" s="75" t="s">
        <v>269</v>
      </c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419"/>
      <c r="AE182" s="284"/>
      <c r="AF182" s="418"/>
      <c r="AG182" s="207"/>
      <c r="AH182" s="159"/>
    </row>
    <row r="183" spans="1:41" ht="50.1" customHeight="1" thickBot="1" x14ac:dyDescent="0.3">
      <c r="A183" s="669"/>
      <c r="B183" s="670"/>
      <c r="C183" s="671"/>
      <c r="D183" s="651"/>
      <c r="E183" s="9"/>
      <c r="F183" s="14"/>
      <c r="G183" s="57"/>
      <c r="H183" s="209"/>
      <c r="I183" s="493"/>
      <c r="J183" s="14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419">
        <f>SUM(AD184)</f>
        <v>0</v>
      </c>
      <c r="AE183" s="283"/>
      <c r="AF183" s="420">
        <f t="shared" ref="AF183" si="72">SUM(AF184)</f>
        <v>0</v>
      </c>
      <c r="AG183" s="252">
        <f>AF183</f>
        <v>0</v>
      </c>
      <c r="AH183" s="159"/>
    </row>
    <row r="184" spans="1:41" ht="207" customHeight="1" thickBot="1" x14ac:dyDescent="0.3">
      <c r="A184" s="174"/>
      <c r="B184" s="229" t="s">
        <v>603</v>
      </c>
      <c r="C184" s="287" t="s">
        <v>694</v>
      </c>
      <c r="D184" s="69">
        <v>1</v>
      </c>
      <c r="E184" s="9"/>
      <c r="F184" s="176"/>
      <c r="G184" s="37"/>
      <c r="H184" s="37"/>
      <c r="I184" s="37"/>
      <c r="J184" s="37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421">
        <f t="shared" ref="AD184" si="73">SUM(ROUNDUP(F184/D184,0),ROUNDUP(G184/D184,0),ROUNDUP(H184/D184,0),ROUNDUP(I184/D184,0),ROUNDUP(J184/D184,0),ROUNDUP(K184/D184,0),ROUNDUP(L184/D184,0),ROUNDUP(M184/D184,0),ROUNDUP(N184/D184,0),ROUNDUP(O184/D184,0),ROUNDUP(P184/D184,0),ROUNDUP(Q184/D184,0),ROUNDUP(R184/D184,0),ROUNDUP(S184/D184,0),ROUNDUP(T184/D184,0),ROUNDUP(U184/D184,0),ROUNDUP(V184/D184,0),ROUNDUP(W184/D184,0),ROUNDUP(X184/D184,0),ROUNDUP(Y184/D184,0),ROUNDUP(Z184/D184,0),ROUNDUP(AA184/D184,0),ROUNDUP(AB184/D184,0),ROUNDUP(AC184/D184,0))*D184</f>
        <v>0</v>
      </c>
      <c r="AE184" s="285">
        <v>199.5</v>
      </c>
      <c r="AF184" s="418">
        <f>AD184*AE184</f>
        <v>0</v>
      </c>
      <c r="AG184" s="207"/>
      <c r="AH184" s="159"/>
    </row>
    <row r="185" spans="1:41" ht="50.1" customHeight="1" thickBot="1" x14ac:dyDescent="0.3">
      <c r="A185" s="666" t="s">
        <v>466</v>
      </c>
      <c r="B185" s="667"/>
      <c r="C185" s="668"/>
      <c r="D185" s="665" t="s">
        <v>467</v>
      </c>
      <c r="E185" s="9"/>
      <c r="F185" s="62" t="s">
        <v>925</v>
      </c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412" t="s">
        <v>2</v>
      </c>
      <c r="AE185" s="369" t="s">
        <v>304</v>
      </c>
      <c r="AF185" s="418" t="s">
        <v>305</v>
      </c>
      <c r="AG185" s="207"/>
      <c r="AL185"/>
      <c r="AN185" s="46"/>
      <c r="AO185" s="46"/>
    </row>
    <row r="186" spans="1:41" ht="50.1" customHeight="1" thickBot="1" x14ac:dyDescent="0.35">
      <c r="A186" s="645"/>
      <c r="B186" s="646"/>
      <c r="C186" s="647"/>
      <c r="D186" s="650"/>
      <c r="E186" s="9"/>
      <c r="F186" s="63" t="s">
        <v>54</v>
      </c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419"/>
      <c r="AE186" s="284"/>
      <c r="AF186" s="418"/>
      <c r="AG186" s="207"/>
      <c r="AL186"/>
      <c r="AN186" s="46"/>
      <c r="AO186" s="46"/>
    </row>
    <row r="187" spans="1:41" ht="60" customHeight="1" thickBot="1" x14ac:dyDescent="0.3">
      <c r="A187" s="669"/>
      <c r="B187" s="670"/>
      <c r="C187" s="671"/>
      <c r="D187" s="651"/>
      <c r="E187" s="9"/>
      <c r="F187" s="173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419">
        <f>SUM(AD188:AD191)</f>
        <v>0</v>
      </c>
      <c r="AE187" s="283"/>
      <c r="AF187" s="420">
        <f>SUM(AF188:AF191)</f>
        <v>0</v>
      </c>
      <c r="AG187" s="252">
        <f>AF187</f>
        <v>0</v>
      </c>
      <c r="AH187" s="159"/>
    </row>
    <row r="188" spans="1:41" ht="136.5" customHeight="1" thickBot="1" x14ac:dyDescent="0.3">
      <c r="A188" s="139"/>
      <c r="B188" s="227" t="s">
        <v>924</v>
      </c>
      <c r="C188" s="287" t="s">
        <v>1010</v>
      </c>
      <c r="D188" s="69">
        <v>4</v>
      </c>
      <c r="E188" s="9"/>
      <c r="F188" s="37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421">
        <f t="shared" ref="AD188:AD190" si="74">SUM(ROUNDUP(F188/D188,0),ROUNDUP(G188/D188,0),ROUNDUP(H188/D188,0),ROUNDUP(I188/D188,0),ROUNDUP(J188/D188,0),ROUNDUP(K188/D188,0),ROUNDUP(L188/D188,0),ROUNDUP(M188/D188,0),ROUNDUP(N188/D188,0),ROUNDUP(O188/D188,0),ROUNDUP(P188/D188,0),ROUNDUP(Q188/D188,0),ROUNDUP(R188/D188,0),ROUNDUP(S188/D188,0),ROUNDUP(T188/D188,0),ROUNDUP(U188/D188,0),ROUNDUP(V188/D188,0),ROUNDUP(W188/D188,0),ROUNDUP(X188/D188,0),ROUNDUP(Y188/D188,0),ROUNDUP(Z188/D188,0),ROUNDUP(AA188/D188,0),ROUNDUP(AB188/D188,0),ROUNDUP(AC188/D188,0))*D188</f>
        <v>0</v>
      </c>
      <c r="AE188" s="285">
        <v>10.5</v>
      </c>
      <c r="AF188" s="418">
        <f t="shared" ref="AF188:AF190" si="75">AD188*AE188</f>
        <v>0</v>
      </c>
      <c r="AG188" s="207"/>
      <c r="AH188" s="159"/>
    </row>
    <row r="189" spans="1:41" ht="133.5" customHeight="1" thickBot="1" x14ac:dyDescent="0.3">
      <c r="A189" s="166"/>
      <c r="B189" s="227" t="s">
        <v>954</v>
      </c>
      <c r="C189" s="287" t="s">
        <v>1011</v>
      </c>
      <c r="D189" s="69">
        <v>4</v>
      </c>
      <c r="E189" s="9"/>
      <c r="F189" s="37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421">
        <f t="shared" si="74"/>
        <v>0</v>
      </c>
      <c r="AE189" s="285">
        <v>59.5</v>
      </c>
      <c r="AF189" s="418">
        <f t="shared" si="75"/>
        <v>0</v>
      </c>
      <c r="AG189" s="207"/>
      <c r="AH189" s="159"/>
    </row>
    <row r="190" spans="1:41" ht="133.5" customHeight="1" thickBot="1" x14ac:dyDescent="0.3">
      <c r="A190" s="166"/>
      <c r="B190" s="227" t="s">
        <v>1145</v>
      </c>
      <c r="C190" s="287" t="s">
        <v>1147</v>
      </c>
      <c r="D190" s="69">
        <v>4</v>
      </c>
      <c r="E190" s="9"/>
      <c r="F190" s="37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421">
        <f t="shared" si="74"/>
        <v>0</v>
      </c>
      <c r="AE190" s="285">
        <v>28.56</v>
      </c>
      <c r="AF190" s="418">
        <f t="shared" si="75"/>
        <v>0</v>
      </c>
      <c r="AG190" s="207"/>
      <c r="AH190" s="159"/>
    </row>
    <row r="191" spans="1:41" ht="133.5" customHeight="1" thickBot="1" x14ac:dyDescent="0.3">
      <c r="A191" s="166"/>
      <c r="B191" s="227" t="s">
        <v>1146</v>
      </c>
      <c r="C191" s="287" t="s">
        <v>1148</v>
      </c>
      <c r="D191" s="69">
        <v>4</v>
      </c>
      <c r="E191" s="9"/>
      <c r="F191" s="37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421">
        <f t="shared" ref="AD191" si="76">SUM(ROUNDUP(F191/D191,0),ROUNDUP(G191/D191,0),ROUNDUP(H191/D191,0),ROUNDUP(I191/D191,0),ROUNDUP(J191/D191,0),ROUNDUP(K191/D191,0),ROUNDUP(L191/D191,0),ROUNDUP(M191/D191,0),ROUNDUP(N191/D191,0),ROUNDUP(O191/D191,0),ROUNDUP(P191/D191,0),ROUNDUP(Q191/D191,0),ROUNDUP(R191/D191,0),ROUNDUP(S191/D191,0),ROUNDUP(T191/D191,0),ROUNDUP(U191/D191,0),ROUNDUP(V191/D191,0),ROUNDUP(W191/D191,0),ROUNDUP(X191/D191,0),ROUNDUP(Y191/D191,0),ROUNDUP(Z191/D191,0),ROUNDUP(AA191/D191,0),ROUNDUP(AB191/D191,0),ROUNDUP(AC191/D191,0))*D191</f>
        <v>0</v>
      </c>
      <c r="AE191" s="285">
        <v>28.56</v>
      </c>
      <c r="AF191" s="418">
        <f t="shared" ref="AF191" si="77">AD191*AE191</f>
        <v>0</v>
      </c>
      <c r="AG191" s="207"/>
      <c r="AH191" s="159"/>
    </row>
    <row r="192" spans="1:41" ht="50.1" customHeight="1" thickBot="1" x14ac:dyDescent="0.3">
      <c r="A192" s="666" t="s">
        <v>466</v>
      </c>
      <c r="B192" s="667"/>
      <c r="C192" s="668"/>
      <c r="D192" s="665" t="s">
        <v>467</v>
      </c>
      <c r="E192" s="9"/>
      <c r="F192" s="62" t="s">
        <v>61</v>
      </c>
      <c r="G192" s="62" t="s">
        <v>469</v>
      </c>
      <c r="H192" s="62" t="s">
        <v>471</v>
      </c>
      <c r="I192" s="62" t="s">
        <v>477</v>
      </c>
      <c r="J192" s="62" t="s">
        <v>926</v>
      </c>
      <c r="K192" s="64" t="s">
        <v>474</v>
      </c>
      <c r="L192" s="64" t="s">
        <v>360</v>
      </c>
      <c r="M192" s="66" t="s">
        <v>1072</v>
      </c>
      <c r="N192" s="62" t="s">
        <v>1070</v>
      </c>
      <c r="O192" s="62" t="s">
        <v>677</v>
      </c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412" t="s">
        <v>2</v>
      </c>
      <c r="AE192" s="369" t="s">
        <v>304</v>
      </c>
      <c r="AF192" s="418" t="s">
        <v>305</v>
      </c>
      <c r="AG192" s="207"/>
      <c r="AH192" s="159"/>
    </row>
    <row r="193" spans="1:34" ht="50.1" customHeight="1" thickBot="1" x14ac:dyDescent="0.35">
      <c r="A193" s="645"/>
      <c r="B193" s="646"/>
      <c r="C193" s="647"/>
      <c r="D193" s="650"/>
      <c r="E193" s="9"/>
      <c r="F193" s="66" t="s">
        <v>12</v>
      </c>
      <c r="G193" s="63" t="s">
        <v>4</v>
      </c>
      <c r="H193" s="63" t="s">
        <v>5</v>
      </c>
      <c r="I193" s="63" t="s">
        <v>358</v>
      </c>
      <c r="J193" s="63" t="s">
        <v>253</v>
      </c>
      <c r="K193" s="75" t="s">
        <v>269</v>
      </c>
      <c r="L193" s="63" t="s">
        <v>322</v>
      </c>
      <c r="M193" s="63" t="s">
        <v>378</v>
      </c>
      <c r="N193" s="63" t="s">
        <v>463</v>
      </c>
      <c r="O193" s="63" t="s">
        <v>602</v>
      </c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419"/>
      <c r="AE193" s="284"/>
      <c r="AF193" s="418"/>
      <c r="AG193" s="207"/>
      <c r="AH193" s="159"/>
    </row>
    <row r="194" spans="1:34" ht="50.1" customHeight="1" thickBot="1" x14ac:dyDescent="0.3">
      <c r="A194" s="669"/>
      <c r="B194" s="670"/>
      <c r="C194" s="671"/>
      <c r="D194" s="651"/>
      <c r="E194" s="9"/>
      <c r="F194" s="7"/>
      <c r="G194" s="14"/>
      <c r="H194" s="57"/>
      <c r="I194" s="209"/>
      <c r="J194" s="11"/>
      <c r="K194" s="14"/>
      <c r="L194" s="47"/>
      <c r="M194" s="493"/>
      <c r="N194" s="390"/>
      <c r="O194" s="191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419">
        <f>SUM(AD195)</f>
        <v>0</v>
      </c>
      <c r="AE194" s="283"/>
      <c r="AF194" s="420">
        <f t="shared" ref="AF194" si="78">SUM(AF195)</f>
        <v>0</v>
      </c>
      <c r="AG194" s="252">
        <f>AF194</f>
        <v>0</v>
      </c>
      <c r="AH194" s="159"/>
    </row>
    <row r="195" spans="1:34" ht="133.5" customHeight="1" thickBot="1" x14ac:dyDescent="0.3">
      <c r="A195" s="174"/>
      <c r="B195" s="229" t="s">
        <v>1143</v>
      </c>
      <c r="C195" s="287" t="s">
        <v>1144</v>
      </c>
      <c r="D195" s="69">
        <v>1</v>
      </c>
      <c r="E195" s="9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421">
        <f>SUM(ROUNDUP(F195/D195,0),ROUNDUP(G195/D195,0),ROUNDUP(H195/D195,0),ROUNDUP(I195/D195,0),ROUNDUP(J195/D195,0),ROUNDUP(K195/D195,0),ROUNDUP(L195/D195,0),ROUNDUP(M195/D195,0),ROUNDUP(N195/D195,0),ROUNDUP(O195/D195,0),ROUNDUP(P195/D195,0),ROUNDUP(Q195/D195,0),ROUNDUP(R195/D195,0),ROUNDUP(S195/D195,0),ROUNDUP(T195/D195,0),ROUNDUP(U195/D195,0),ROUNDUP(V195/D195,0),ROUNDUP(W195/D195,0),ROUNDUP(X195/D195,0),ROUNDUP(Y195/D195,0),ROUNDUP(Z195/D195,0),ROUNDUP(AA195/D195,0),ROUNDUP(AB195/D195,0),ROUNDUP(AC195/D195,0))*D195</f>
        <v>0</v>
      </c>
      <c r="AE195" s="285">
        <v>39.97</v>
      </c>
      <c r="AF195" s="418">
        <f>AD195*AE195</f>
        <v>0</v>
      </c>
      <c r="AG195" s="207"/>
      <c r="AH195" s="159"/>
    </row>
    <row r="196" spans="1:34" ht="50.1" customHeight="1" thickBot="1" x14ac:dyDescent="0.3">
      <c r="A196" s="643" t="s">
        <v>466</v>
      </c>
      <c r="B196" s="621"/>
      <c r="C196" s="644"/>
      <c r="D196" s="649" t="s">
        <v>467</v>
      </c>
      <c r="E196" s="205"/>
      <c r="F196" s="62" t="s">
        <v>469</v>
      </c>
      <c r="G196" s="62" t="s">
        <v>471</v>
      </c>
      <c r="H196" s="62" t="s">
        <v>926</v>
      </c>
      <c r="I196" s="62" t="s">
        <v>677</v>
      </c>
      <c r="J196" s="62" t="s">
        <v>1301</v>
      </c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412" t="s">
        <v>2</v>
      </c>
      <c r="AE196" s="369" t="s">
        <v>1138</v>
      </c>
      <c r="AF196" s="418" t="s">
        <v>1133</v>
      </c>
      <c r="AG196" s="170"/>
    </row>
    <row r="197" spans="1:34" ht="50.1" customHeight="1" thickBot="1" x14ac:dyDescent="0.3">
      <c r="A197" s="645"/>
      <c r="B197" s="646"/>
      <c r="C197" s="647"/>
      <c r="D197" s="650"/>
      <c r="E197" s="205"/>
      <c r="F197" s="63" t="s">
        <v>4</v>
      </c>
      <c r="G197" s="63" t="s">
        <v>5</v>
      </c>
      <c r="H197" s="63" t="s">
        <v>253</v>
      </c>
      <c r="I197" s="63" t="s">
        <v>602</v>
      </c>
      <c r="J197" s="63" t="s">
        <v>1302</v>
      </c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412"/>
      <c r="AE197" s="369"/>
      <c r="AF197" s="418"/>
      <c r="AG197" s="170"/>
    </row>
    <row r="198" spans="1:34" ht="50.1" customHeight="1" thickBot="1" x14ac:dyDescent="0.3">
      <c r="A198" s="669"/>
      <c r="B198" s="646"/>
      <c r="C198" s="647"/>
      <c r="D198" s="650"/>
      <c r="E198" s="205"/>
      <c r="F198" s="208"/>
      <c r="G198" s="57"/>
      <c r="H198" s="11"/>
      <c r="I198" s="210"/>
      <c r="J198" s="465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  <c r="AD198" s="419">
        <f>SUM(AD199:AD202)</f>
        <v>0</v>
      </c>
      <c r="AE198" s="588"/>
      <c r="AF198" s="415">
        <f>SUM(AF199:AF202)</f>
        <v>0</v>
      </c>
      <c r="AG198" s="466">
        <f>AF198</f>
        <v>0</v>
      </c>
    </row>
    <row r="199" spans="1:34" ht="50.1" customHeight="1" thickBot="1" x14ac:dyDescent="0.3">
      <c r="A199" s="111"/>
      <c r="B199" s="278" t="s">
        <v>1303</v>
      </c>
      <c r="C199" s="467" t="s">
        <v>1304</v>
      </c>
      <c r="D199" s="468" t="s">
        <v>1310</v>
      </c>
      <c r="E199" s="469"/>
      <c r="F199" s="37"/>
      <c r="G199" s="37"/>
      <c r="H199" s="37"/>
      <c r="I199" s="37"/>
      <c r="J199" s="37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419">
        <f t="shared" ref="AD199:AD202" si="79">SUM(ROUNDUP(F199/D199,0),ROUNDUP(G199/D199,0),ROUNDUP(H199/D199,0),ROUNDUP(I199/D199,0),ROUNDUP(J199/D199,0),ROUNDUP(K199/D199,0),ROUNDUP(L199/D199,0),ROUNDUP(M199/D199,0),ROUNDUP(N199/D199,0),ROUNDUP(O199/D199,0),ROUNDUP(P199/D199,0),ROUNDUP(Q199/D199,0),ROUNDUP(R199/D199,0),ROUNDUP(S199/D199,0),ROUNDUP(T199/D199,0),ROUNDUP(U199/D199,0),ROUNDUP(V199/D199,0),ROUNDUP(W199/D199,0),ROUNDUP(X199/D199,0),ROUNDUP(Y199/D199,0),ROUNDUP(Z199/D199,0),ROUNDUP(AA199/D199,0),ROUNDUP(AB199/D199,0),ROUNDUP(AC199/D199,0))*D199</f>
        <v>0</v>
      </c>
      <c r="AE199" s="589">
        <v>18.3</v>
      </c>
      <c r="AF199" s="415">
        <f t="shared" ref="AF199:AF202" si="80">AD199*AE199</f>
        <v>0</v>
      </c>
      <c r="AG199" s="170"/>
    </row>
    <row r="200" spans="1:34" ht="50.1" customHeight="1" thickBot="1" x14ac:dyDescent="0.3">
      <c r="A200" s="111"/>
      <c r="B200" s="278" t="s">
        <v>1306</v>
      </c>
      <c r="C200" s="467" t="s">
        <v>1307</v>
      </c>
      <c r="D200" s="468" t="s">
        <v>1310</v>
      </c>
      <c r="E200" s="469"/>
      <c r="F200" s="37"/>
      <c r="G200" s="37"/>
      <c r="H200" s="37"/>
      <c r="I200" s="37"/>
      <c r="J200" s="37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  <c r="AD200" s="419">
        <f t="shared" si="79"/>
        <v>0</v>
      </c>
      <c r="AE200" s="589">
        <v>22.34</v>
      </c>
      <c r="AF200" s="415">
        <f t="shared" si="80"/>
        <v>0</v>
      </c>
      <c r="AG200" s="170"/>
    </row>
    <row r="201" spans="1:34" ht="50.1" customHeight="1" thickBot="1" x14ac:dyDescent="0.3">
      <c r="A201" s="111"/>
      <c r="B201" s="278" t="s">
        <v>1308</v>
      </c>
      <c r="C201" s="467" t="s">
        <v>1309</v>
      </c>
      <c r="D201" s="468" t="s">
        <v>1310</v>
      </c>
      <c r="E201" s="469"/>
      <c r="F201" s="37"/>
      <c r="G201" s="37"/>
      <c r="H201" s="37"/>
      <c r="I201" s="37"/>
      <c r="J201" s="37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419">
        <f t="shared" si="79"/>
        <v>0</v>
      </c>
      <c r="AE201" s="589">
        <v>34.6</v>
      </c>
      <c r="AF201" s="415">
        <f t="shared" si="80"/>
        <v>0</v>
      </c>
      <c r="AG201" s="170"/>
    </row>
    <row r="202" spans="1:34" ht="50.1" customHeight="1" thickBot="1" x14ac:dyDescent="0.3">
      <c r="A202" s="111"/>
      <c r="B202" s="278" t="s">
        <v>1311</v>
      </c>
      <c r="C202" s="467" t="s">
        <v>1312</v>
      </c>
      <c r="D202" s="468" t="s">
        <v>1313</v>
      </c>
      <c r="E202" s="469"/>
      <c r="F202" s="37"/>
      <c r="G202" s="37"/>
      <c r="H202" s="206"/>
      <c r="I202" s="37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419">
        <f t="shared" si="79"/>
        <v>0</v>
      </c>
      <c r="AE202" s="588">
        <v>45.9</v>
      </c>
      <c r="AF202" s="415">
        <f t="shared" si="80"/>
        <v>0</v>
      </c>
      <c r="AG202" s="170"/>
    </row>
    <row r="203" spans="1:34" ht="50.1" customHeight="1" thickBot="1" x14ac:dyDescent="0.3">
      <c r="A203" s="643" t="s">
        <v>466</v>
      </c>
      <c r="B203" s="646"/>
      <c r="C203" s="647"/>
      <c r="D203" s="650" t="s">
        <v>467</v>
      </c>
      <c r="E203" s="205"/>
      <c r="F203" s="62" t="s">
        <v>469</v>
      </c>
      <c r="G203" s="62" t="s">
        <v>471</v>
      </c>
      <c r="H203" s="62" t="s">
        <v>926</v>
      </c>
      <c r="I203" s="62" t="s">
        <v>677</v>
      </c>
      <c r="J203" s="62" t="s">
        <v>1301</v>
      </c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470" t="s">
        <v>2</v>
      </c>
      <c r="AE203" s="470" t="s">
        <v>304</v>
      </c>
      <c r="AF203" s="470" t="s">
        <v>305</v>
      </c>
      <c r="AG203" s="170"/>
    </row>
    <row r="204" spans="1:34" ht="50.1" customHeight="1" thickBot="1" x14ac:dyDescent="0.3">
      <c r="A204" s="645"/>
      <c r="B204" s="646"/>
      <c r="C204" s="647"/>
      <c r="D204" s="650"/>
      <c r="E204" s="205"/>
      <c r="F204" s="63" t="s">
        <v>4</v>
      </c>
      <c r="G204" s="63" t="s">
        <v>5</v>
      </c>
      <c r="H204" s="63" t="s">
        <v>253</v>
      </c>
      <c r="I204" s="63" t="s">
        <v>602</v>
      </c>
      <c r="J204" s="63" t="s">
        <v>1302</v>
      </c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588"/>
      <c r="AE204" s="588"/>
      <c r="AF204" s="588"/>
      <c r="AG204" s="170"/>
    </row>
    <row r="205" spans="1:34" ht="50.1" customHeight="1" thickBot="1" x14ac:dyDescent="0.3">
      <c r="A205" s="669"/>
      <c r="B205" s="646"/>
      <c r="C205" s="647"/>
      <c r="D205" s="650"/>
      <c r="E205" s="205"/>
      <c r="F205" s="208"/>
      <c r="G205" s="57"/>
      <c r="H205" s="11"/>
      <c r="I205" s="210"/>
      <c r="J205" s="465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588">
        <f>SUM(AD206:AD207)</f>
        <v>0</v>
      </c>
      <c r="AE205" s="588"/>
      <c r="AF205" s="418">
        <f>SUM(AF206:AF207)</f>
        <v>0</v>
      </c>
      <c r="AG205" s="170">
        <f>AF205</f>
        <v>0</v>
      </c>
    </row>
    <row r="206" spans="1:34" ht="102.75" customHeight="1" thickBot="1" x14ac:dyDescent="0.3">
      <c r="A206" s="111"/>
      <c r="B206" s="278" t="s">
        <v>1314</v>
      </c>
      <c r="C206" s="471" t="s">
        <v>1315</v>
      </c>
      <c r="D206" s="468" t="s">
        <v>1310</v>
      </c>
      <c r="E206" s="469"/>
      <c r="F206" s="37"/>
      <c r="G206" s="37"/>
      <c r="H206" s="37"/>
      <c r="I206" s="37"/>
      <c r="J206" s="37"/>
      <c r="K206" s="206"/>
      <c r="L206" s="206"/>
      <c r="M206" s="206"/>
      <c r="N206" s="206"/>
      <c r="O206" s="206"/>
      <c r="P206" s="206"/>
      <c r="Q206" s="206"/>
      <c r="R206" s="206"/>
      <c r="S206" s="206"/>
      <c r="T206" s="80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588">
        <f t="shared" ref="AD206:AD207" si="81">SUM(ROUNDUP(F206/D206,0),ROUNDUP(G206/D206,0),ROUNDUP(H206/D206,0),ROUNDUP(I206/D206,0),ROUNDUP(J206/D206,0),ROUNDUP(K206/D206,0),ROUNDUP(L206/D206,0),ROUNDUP(M206/D206,0),ROUNDUP(N206/D206,0),ROUNDUP(O206/D206,0),ROUNDUP(P206/D206,0),ROUNDUP(Q206/D206,0),ROUNDUP(R206/D206,0),ROUNDUP(S206/D206,0),ROUNDUP(T206/D206,0),ROUNDUP(U206/D206,0),ROUNDUP(V206/D206,0),ROUNDUP(W206/D206,0),ROUNDUP(X206/D206,0),ROUNDUP(Y206/D206,0),ROUNDUP(Z206/D206,0),ROUNDUP(AA206/D206,0),ROUNDUP(AB206/D206,0),ROUNDUP(AC206/D206,0))*D206</f>
        <v>0</v>
      </c>
      <c r="AE206" s="588">
        <v>32.35</v>
      </c>
      <c r="AF206" s="418">
        <f t="shared" ref="AF206:AF207" si="82">AD206*AE206</f>
        <v>0</v>
      </c>
      <c r="AG206" s="170"/>
    </row>
    <row r="207" spans="1:34" ht="102.75" customHeight="1" thickBot="1" x14ac:dyDescent="0.3">
      <c r="A207" s="111"/>
      <c r="B207" s="278" t="s">
        <v>1316</v>
      </c>
      <c r="C207" s="471" t="s">
        <v>1317</v>
      </c>
      <c r="D207" s="468" t="s">
        <v>1313</v>
      </c>
      <c r="E207" s="469"/>
      <c r="F207" s="37"/>
      <c r="G207" s="37"/>
      <c r="H207" s="37"/>
      <c r="I207" s="37"/>
      <c r="J207" s="37"/>
      <c r="K207" s="206"/>
      <c r="L207" s="206"/>
      <c r="M207" s="206"/>
      <c r="N207" s="206"/>
      <c r="O207" s="206"/>
      <c r="P207" s="206"/>
      <c r="Q207" s="206"/>
      <c r="R207" s="206"/>
      <c r="S207" s="206"/>
      <c r="T207" s="80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588">
        <f t="shared" si="81"/>
        <v>0</v>
      </c>
      <c r="AE207" s="588">
        <v>42.05</v>
      </c>
      <c r="AF207" s="418">
        <f t="shared" si="82"/>
        <v>0</v>
      </c>
      <c r="AG207" s="170"/>
    </row>
    <row r="208" spans="1:34" ht="50.1" customHeight="1" thickBot="1" x14ac:dyDescent="0.3">
      <c r="A208" s="643" t="s">
        <v>466</v>
      </c>
      <c r="B208" s="646"/>
      <c r="C208" s="647"/>
      <c r="D208" s="650" t="s">
        <v>467</v>
      </c>
      <c r="E208" s="205"/>
      <c r="F208" s="62" t="s">
        <v>469</v>
      </c>
      <c r="G208" s="62" t="s">
        <v>471</v>
      </c>
      <c r="H208" s="62" t="s">
        <v>677</v>
      </c>
      <c r="I208" s="62" t="s">
        <v>656</v>
      </c>
      <c r="J208" s="62" t="s">
        <v>1139</v>
      </c>
      <c r="K208" s="62" t="s">
        <v>1301</v>
      </c>
      <c r="L208" s="80"/>
      <c r="M208" s="80"/>
      <c r="N208" s="80"/>
      <c r="O208" s="80"/>
      <c r="P208" s="80"/>
      <c r="Q208" s="80"/>
      <c r="R208" s="80"/>
      <c r="S208" s="80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417" t="s">
        <v>2</v>
      </c>
      <c r="AE208" s="584" t="s">
        <v>304</v>
      </c>
      <c r="AF208" s="417" t="s">
        <v>305</v>
      </c>
      <c r="AG208" s="170"/>
    </row>
    <row r="209" spans="1:41" ht="50.1" customHeight="1" thickBot="1" x14ac:dyDescent="0.3">
      <c r="A209" s="645"/>
      <c r="B209" s="646"/>
      <c r="C209" s="647"/>
      <c r="D209" s="650"/>
      <c r="E209" s="205"/>
      <c r="F209" s="63" t="s">
        <v>4</v>
      </c>
      <c r="G209" s="63" t="s">
        <v>5</v>
      </c>
      <c r="H209" s="63" t="s">
        <v>602</v>
      </c>
      <c r="I209" s="63" t="s">
        <v>657</v>
      </c>
      <c r="J209" s="63" t="s">
        <v>1031</v>
      </c>
      <c r="K209" s="63" t="s">
        <v>1302</v>
      </c>
      <c r="L209" s="80"/>
      <c r="M209" s="80"/>
      <c r="N209" s="80"/>
      <c r="O209" s="80"/>
      <c r="P209" s="80"/>
      <c r="Q209" s="80"/>
      <c r="R209" s="80"/>
      <c r="S209" s="80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417"/>
      <c r="AE209" s="584"/>
      <c r="AF209" s="417"/>
      <c r="AG209" s="170"/>
    </row>
    <row r="210" spans="1:41" ht="50.1" customHeight="1" thickBot="1" x14ac:dyDescent="0.3">
      <c r="A210" s="669"/>
      <c r="B210" s="646"/>
      <c r="C210" s="647"/>
      <c r="D210" s="650"/>
      <c r="E210" s="205"/>
      <c r="F210" s="208"/>
      <c r="G210" s="57"/>
      <c r="H210" s="210"/>
      <c r="I210" s="7"/>
      <c r="J210" s="312"/>
      <c r="K210" s="465"/>
      <c r="L210" s="80"/>
      <c r="M210" s="80"/>
      <c r="N210" s="80"/>
      <c r="O210" s="80"/>
      <c r="P210" s="80"/>
      <c r="Q210" s="80"/>
      <c r="R210" s="80"/>
      <c r="S210" s="80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417">
        <f>SUM(AD211:AD211)</f>
        <v>0</v>
      </c>
      <c r="AE210" s="584"/>
      <c r="AF210" s="418">
        <f>SUM(AF211:AF211)</f>
        <v>0</v>
      </c>
      <c r="AG210" s="170">
        <f>AF210</f>
        <v>0</v>
      </c>
    </row>
    <row r="211" spans="1:41" ht="150" customHeight="1" thickBot="1" x14ac:dyDescent="0.3">
      <c r="A211" s="111"/>
      <c r="B211" s="278" t="s">
        <v>1318</v>
      </c>
      <c r="C211" s="471" t="s">
        <v>1319</v>
      </c>
      <c r="D211" s="468" t="s">
        <v>1305</v>
      </c>
      <c r="E211" s="469"/>
      <c r="F211" s="37"/>
      <c r="G211" s="37"/>
      <c r="H211" s="37"/>
      <c r="I211" s="37"/>
      <c r="J211" s="37"/>
      <c r="K211" s="37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417">
        <f t="shared" ref="AD211" si="83">SUM(ROUNDUP(F211/D211,0),ROUNDUP(G211/D211,0),ROUNDUP(H211/D211,0),ROUNDUP(I211/D211,0),ROUNDUP(J211/D211,0),ROUNDUP(K211/D211,0),ROUNDUP(L211/D211,0),ROUNDUP(M211/D211,0),ROUNDUP(N211/D211,0),ROUNDUP(O211/D211,0),ROUNDUP(P211/D211,0),ROUNDUP(Q211/D211,0),ROUNDUP(R211/D211,0),ROUNDUP(S211/D211,0),ROUNDUP(T211/D211,0),ROUNDUP(U211/D211,0),ROUNDUP(V211/D211,0),ROUNDUP(W211/D211,0),ROUNDUP(X211/D211,0),ROUNDUP(Y211/D211,0),ROUNDUP(Z211/D211,0),ROUNDUP(AA211/D211,0),ROUNDUP(AB211/D211,0),ROUNDUP(AC211/D211,0))*D211</f>
        <v>0</v>
      </c>
      <c r="AE211" s="584">
        <v>22.34</v>
      </c>
      <c r="AF211" s="418">
        <f t="shared" ref="AF211" si="84">AD211*AE211</f>
        <v>0</v>
      </c>
      <c r="AG211" s="170"/>
    </row>
    <row r="212" spans="1:41" ht="50.1" customHeight="1" thickBot="1" x14ac:dyDescent="0.3">
      <c r="A212" s="643" t="s">
        <v>466</v>
      </c>
      <c r="B212" s="646"/>
      <c r="C212" s="647"/>
      <c r="D212" s="650" t="s">
        <v>467</v>
      </c>
      <c r="E212" s="205"/>
      <c r="F212" s="62" t="s">
        <v>469</v>
      </c>
      <c r="G212" s="62" t="s">
        <v>471</v>
      </c>
      <c r="H212" s="62" t="s">
        <v>677</v>
      </c>
      <c r="I212" s="62" t="s">
        <v>656</v>
      </c>
      <c r="J212" s="62" t="s">
        <v>1139</v>
      </c>
      <c r="K212" s="62" t="s">
        <v>1301</v>
      </c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417" t="s">
        <v>2</v>
      </c>
      <c r="AE212" s="584" t="s">
        <v>304</v>
      </c>
      <c r="AF212" s="417" t="s">
        <v>305</v>
      </c>
      <c r="AG212" s="170"/>
    </row>
    <row r="213" spans="1:41" ht="50.1" customHeight="1" thickBot="1" x14ac:dyDescent="0.3">
      <c r="A213" s="645"/>
      <c r="B213" s="646"/>
      <c r="C213" s="647"/>
      <c r="D213" s="650"/>
      <c r="E213" s="205"/>
      <c r="F213" s="63" t="s">
        <v>4</v>
      </c>
      <c r="G213" s="63" t="s">
        <v>5</v>
      </c>
      <c r="H213" s="63" t="s">
        <v>602</v>
      </c>
      <c r="I213" s="63" t="s">
        <v>657</v>
      </c>
      <c r="J213" s="63" t="s">
        <v>1031</v>
      </c>
      <c r="K213" s="63" t="s">
        <v>1302</v>
      </c>
      <c r="L213" s="206"/>
      <c r="M213" s="206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417"/>
      <c r="AE213" s="584"/>
      <c r="AF213" s="417"/>
      <c r="AG213" s="170"/>
    </row>
    <row r="214" spans="1:41" ht="50.1" customHeight="1" thickBot="1" x14ac:dyDescent="0.3">
      <c r="A214" s="645"/>
      <c r="B214" s="646"/>
      <c r="C214" s="647"/>
      <c r="D214" s="650"/>
      <c r="E214" s="205"/>
      <c r="F214" s="208"/>
      <c r="G214" s="57"/>
      <c r="H214" s="210"/>
      <c r="I214" s="7"/>
      <c r="J214" s="312"/>
      <c r="K214" s="465"/>
      <c r="L214" s="206"/>
      <c r="M214" s="206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417">
        <f>SUM(AD215:AD215)</f>
        <v>0</v>
      </c>
      <c r="AE214" s="584"/>
      <c r="AF214" s="418">
        <f>SUM(AF215:AF215)</f>
        <v>0</v>
      </c>
      <c r="AG214" s="170">
        <f>AF214</f>
        <v>0</v>
      </c>
    </row>
    <row r="215" spans="1:41" ht="150" customHeight="1" thickBot="1" x14ac:dyDescent="0.3">
      <c r="A215" s="472"/>
      <c r="B215" s="473" t="s">
        <v>1320</v>
      </c>
      <c r="C215" s="471" t="s">
        <v>1321</v>
      </c>
      <c r="D215" s="468" t="s">
        <v>1310</v>
      </c>
      <c r="E215" s="469"/>
      <c r="F215" s="37"/>
      <c r="G215" s="37"/>
      <c r="H215" s="37"/>
      <c r="I215" s="37"/>
      <c r="J215" s="37"/>
      <c r="K215" s="37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417">
        <f t="shared" ref="AD215" si="85">SUM(ROUNDUP(F215/D215,0),ROUNDUP(G215/D215,0),ROUNDUP(H215/D215,0),ROUNDUP(I215/D215,0),ROUNDUP(J215/D215,0),ROUNDUP(K215/D215,0),ROUNDUP(L215/D215,0),ROUNDUP(M215/D215,0),ROUNDUP(N215/D215,0),ROUNDUP(O215/D215,0),ROUNDUP(P215/D215,0),ROUNDUP(Q215/D215,0),ROUNDUP(R215/D215,0),ROUNDUP(S215/D215,0),ROUNDUP(T215/D215,0),ROUNDUP(U215/D215,0),ROUNDUP(V215/D215,0),ROUNDUP(W215/D215,0),ROUNDUP(X215/D215,0),ROUNDUP(Y215/D215,0),ROUNDUP(Z215/D215,0),ROUNDUP(AA215/D215,0),ROUNDUP(AB215/D215,0),ROUNDUP(AC215/D215,0))*D215</f>
        <v>0</v>
      </c>
      <c r="AE215" s="584">
        <v>32.409999999999997</v>
      </c>
      <c r="AF215" s="418">
        <f t="shared" ref="AF215" si="86">AD215*AE215</f>
        <v>0</v>
      </c>
      <c r="AG215" s="170"/>
    </row>
    <row r="216" spans="1:41" ht="50.1" customHeight="1" thickBot="1" x14ac:dyDescent="0.3">
      <c r="A216" s="643" t="s">
        <v>466</v>
      </c>
      <c r="B216" s="621"/>
      <c r="C216" s="644"/>
      <c r="D216" s="649" t="s">
        <v>467</v>
      </c>
      <c r="E216" s="205"/>
      <c r="F216" s="62" t="s">
        <v>469</v>
      </c>
      <c r="G216" s="62" t="s">
        <v>471</v>
      </c>
      <c r="H216" s="62" t="s">
        <v>677</v>
      </c>
      <c r="I216" s="62" t="s">
        <v>656</v>
      </c>
      <c r="J216" s="62" t="s">
        <v>1073</v>
      </c>
      <c r="K216" s="206"/>
      <c r="L216" s="206"/>
      <c r="M216" s="206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412" t="s">
        <v>2</v>
      </c>
      <c r="AE216" s="369" t="s">
        <v>304</v>
      </c>
      <c r="AF216" s="418" t="s">
        <v>305</v>
      </c>
      <c r="AG216" s="274"/>
      <c r="AN216" s="46"/>
      <c r="AO216" s="46"/>
    </row>
    <row r="217" spans="1:41" ht="50.1" customHeight="1" thickBot="1" x14ac:dyDescent="0.35">
      <c r="A217" s="645"/>
      <c r="B217" s="646"/>
      <c r="C217" s="647"/>
      <c r="D217" s="650"/>
      <c r="E217" s="205"/>
      <c r="F217" s="63" t="s">
        <v>4</v>
      </c>
      <c r="G217" s="63" t="s">
        <v>5</v>
      </c>
      <c r="H217" s="63" t="s">
        <v>602</v>
      </c>
      <c r="I217" s="63" t="s">
        <v>657</v>
      </c>
      <c r="J217" s="63" t="s">
        <v>1031</v>
      </c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419"/>
      <c r="AE217" s="284"/>
      <c r="AF217" s="415"/>
      <c r="AG217" s="274"/>
      <c r="AN217" s="46"/>
      <c r="AO217" s="46"/>
    </row>
    <row r="218" spans="1:41" ht="50.1" customHeight="1" thickBot="1" x14ac:dyDescent="0.3">
      <c r="A218" s="669"/>
      <c r="B218" s="646"/>
      <c r="C218" s="647"/>
      <c r="D218" s="650"/>
      <c r="E218" s="205"/>
      <c r="F218" s="208"/>
      <c r="G218" s="57"/>
      <c r="H218" s="210"/>
      <c r="I218" s="7"/>
      <c r="J218" s="312"/>
      <c r="K218" s="206"/>
      <c r="L218" s="206"/>
      <c r="M218" s="206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  <c r="AD218" s="419">
        <f>SUM(AD219:AD220)</f>
        <v>0</v>
      </c>
      <c r="AE218" s="283"/>
      <c r="AF218" s="420">
        <f>SUM(AF219:AF220)</f>
        <v>0</v>
      </c>
      <c r="AG218" s="275">
        <f>AF218</f>
        <v>0</v>
      </c>
      <c r="AN218" s="46"/>
      <c r="AO218" s="46"/>
    </row>
    <row r="219" spans="1:41" ht="94.5" customHeight="1" thickBot="1" x14ac:dyDescent="0.3">
      <c r="A219" s="701"/>
      <c r="B219" s="278">
        <v>5600</v>
      </c>
      <c r="C219" s="320" t="s">
        <v>1056</v>
      </c>
      <c r="D219" s="72">
        <v>3</v>
      </c>
      <c r="E219" s="17"/>
      <c r="F219" s="37"/>
      <c r="G219" s="37"/>
      <c r="H219" s="37"/>
      <c r="I219" s="37"/>
      <c r="J219" s="37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421">
        <f t="shared" ref="AD219:AD220" si="87">SUM(ROUNDUP(F219/D219,0),ROUNDUP(G219/D219,0),ROUNDUP(H219/D219,0),ROUNDUP(I219/D219,0),ROUNDUP(J219/D219,0),ROUNDUP(K219/D219,0),ROUNDUP(L219/D219,0),ROUNDUP(M219/D219,0),ROUNDUP(N219/D219,0),ROUNDUP(O219/D219,0),ROUNDUP(P219/D219,0),ROUNDUP(Q219/D219,0),ROUNDUP(R219/D219,0),ROUNDUP(S219/D219,0),ROUNDUP(T219/D219,0),ROUNDUP(U219/D219,0),ROUNDUP(V219/D219,0),ROUNDUP(W219/D219,0),ROUNDUP(X219/D219,0),ROUNDUP(Y219/D219,0),ROUNDUP(Z219/D219,0),ROUNDUP(AA219/D219,0),ROUNDUP(AB219/D219,0),ROUNDUP(AC219/D219,0))*D219</f>
        <v>0</v>
      </c>
      <c r="AE219" s="285">
        <v>23.52</v>
      </c>
      <c r="AF219" s="418">
        <f t="shared" ref="AF219:AF220" si="88">AD219*AE219</f>
        <v>0</v>
      </c>
      <c r="AG219" s="274"/>
      <c r="AN219" s="46"/>
      <c r="AO219" s="46"/>
    </row>
    <row r="220" spans="1:41" ht="94.5" customHeight="1" thickBot="1" x14ac:dyDescent="0.3">
      <c r="A220" s="703"/>
      <c r="B220" s="278">
        <v>5610</v>
      </c>
      <c r="C220" s="320" t="s">
        <v>1057</v>
      </c>
      <c r="D220" s="72">
        <v>1</v>
      </c>
      <c r="E220" s="17"/>
      <c r="F220" s="37"/>
      <c r="G220" s="37"/>
      <c r="H220" s="37"/>
      <c r="I220" s="37"/>
      <c r="J220" s="37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421">
        <f t="shared" si="87"/>
        <v>0</v>
      </c>
      <c r="AE220" s="285">
        <v>38.869999999999997</v>
      </c>
      <c r="AF220" s="418">
        <f t="shared" si="88"/>
        <v>0</v>
      </c>
      <c r="AG220" s="274"/>
      <c r="AN220" s="46"/>
      <c r="AO220" s="46"/>
    </row>
    <row r="221" spans="1:41" ht="50.1" customHeight="1" thickBot="1" x14ac:dyDescent="0.3">
      <c r="A221" s="643" t="s">
        <v>466</v>
      </c>
      <c r="B221" s="621"/>
      <c r="C221" s="644"/>
      <c r="D221" s="649" t="s">
        <v>467</v>
      </c>
      <c r="E221" s="205"/>
      <c r="F221" s="62" t="s">
        <v>469</v>
      </c>
      <c r="G221" s="62" t="s">
        <v>471</v>
      </c>
      <c r="H221" s="70" t="s">
        <v>477</v>
      </c>
      <c r="I221" s="62" t="s">
        <v>1025</v>
      </c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412" t="s">
        <v>2</v>
      </c>
      <c r="AE221" s="369" t="s">
        <v>304</v>
      </c>
      <c r="AF221" s="418" t="s">
        <v>305</v>
      </c>
      <c r="AG221" s="207"/>
      <c r="AN221" s="204"/>
      <c r="AO221" s="204"/>
    </row>
    <row r="222" spans="1:41" ht="50.1" customHeight="1" thickBot="1" x14ac:dyDescent="0.35">
      <c r="A222" s="645"/>
      <c r="B222" s="646"/>
      <c r="C222" s="647"/>
      <c r="D222" s="650"/>
      <c r="E222" s="205"/>
      <c r="F222" s="63" t="s">
        <v>4</v>
      </c>
      <c r="G222" s="63" t="s">
        <v>5</v>
      </c>
      <c r="H222" s="63" t="s">
        <v>358</v>
      </c>
      <c r="I222" s="63" t="s">
        <v>1024</v>
      </c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419"/>
      <c r="AE222" s="284"/>
      <c r="AF222" s="413"/>
      <c r="AG222" s="207"/>
      <c r="AN222" s="204"/>
      <c r="AO222" s="204"/>
    </row>
    <row r="223" spans="1:41" ht="50.1" customHeight="1" thickBot="1" x14ac:dyDescent="0.35">
      <c r="A223" s="669"/>
      <c r="B223" s="670"/>
      <c r="C223" s="647"/>
      <c r="D223" s="650"/>
      <c r="E223" s="205"/>
      <c r="F223" s="208"/>
      <c r="G223" s="191"/>
      <c r="H223" s="209"/>
      <c r="I223" s="25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419">
        <f>SUM(AD224:AD225)</f>
        <v>0</v>
      </c>
      <c r="AE223" s="284"/>
      <c r="AF223" s="426">
        <f>SUM(AF224:AF225)</f>
        <v>0</v>
      </c>
      <c r="AG223" s="252">
        <f>AF223</f>
        <v>0</v>
      </c>
      <c r="AN223" s="204"/>
      <c r="AO223" s="204"/>
    </row>
    <row r="224" spans="1:41" ht="99.95" customHeight="1" thickBot="1" x14ac:dyDescent="0.3">
      <c r="A224" s="212"/>
      <c r="B224" s="226" t="s">
        <v>979</v>
      </c>
      <c r="C224" s="318" t="s">
        <v>980</v>
      </c>
      <c r="D224" s="72">
        <v>3</v>
      </c>
      <c r="E224" s="220"/>
      <c r="F224" s="37"/>
      <c r="G224" s="37"/>
      <c r="H224" s="37"/>
      <c r="I224" s="37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421">
        <f>SUM(ROUNDUP(F224/D224,0),ROUNDUP(G224/D224,0),ROUNDUP(H224/D224,0),ROUNDUP(I224/D224,0),ROUNDUP(J224/D224,0),ROUNDUP(K224/D224,0),ROUNDUP(L224/D224,0),ROUNDUP(M224/D224,0),ROUNDUP(N224/D224,0),ROUNDUP(O224/D224,0),ROUNDUP(P224/D224,0),ROUNDUP(Q224/D224,0),ROUNDUP(R224/D224,0),ROUNDUP(S224/D224,0),ROUNDUP(T224/D224,0),ROUNDUP(U224/D224,0),ROUNDUP(V224/D224,0),ROUNDUP(W224/D224,0),ROUNDUP(X224/D224,0),ROUNDUP(Y224/D224,0),ROUNDUP(Z224/D224,0),ROUNDUP(AA224/D224,0),ROUNDUP(AB224/D224,0),ROUNDUP(AC224/D224,0))*D224</f>
        <v>0</v>
      </c>
      <c r="AE224" s="285">
        <v>23.52</v>
      </c>
      <c r="AF224" s="418">
        <f t="shared" ref="AF224:AF225" si="89">AD224*AE224</f>
        <v>0</v>
      </c>
      <c r="AG224" s="207"/>
      <c r="AN224" s="204"/>
      <c r="AO224" s="204"/>
    </row>
    <row r="225" spans="1:41" ht="99.95" customHeight="1" thickBot="1" x14ac:dyDescent="0.3">
      <c r="A225" s="216"/>
      <c r="B225" s="610" t="s">
        <v>981</v>
      </c>
      <c r="C225" s="319" t="s">
        <v>982</v>
      </c>
      <c r="D225" s="72">
        <v>1</v>
      </c>
      <c r="E225" s="218"/>
      <c r="F225" s="37"/>
      <c r="G225" s="37"/>
      <c r="H225" s="37"/>
      <c r="I225" s="37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421">
        <f>SUM(ROUNDUP(F225/D225,0),ROUNDUP(G225/D225,0),ROUNDUP(H225/D225,0),ROUNDUP(I225/D225,0),ROUNDUP(J225/D225,0),ROUNDUP(K225/D225,0),ROUNDUP(L225/D225,0),ROUNDUP(M225/D225,0),ROUNDUP(N225/D225,0),ROUNDUP(O225/D225,0),ROUNDUP(P225/D225,0),ROUNDUP(Q225/D225,0),ROUNDUP(R225/D225,0),ROUNDUP(S225/D225,0),ROUNDUP(T225/D225,0),ROUNDUP(U225/D225,0),ROUNDUP(V225/D225,0),ROUNDUP(W225/D225,0),ROUNDUP(X225/D225,0),ROUNDUP(Y225/D225,0),ROUNDUP(Z225/D225,0),ROUNDUP(AA225/D225,0),ROUNDUP(AB225/D225,0),ROUNDUP(AC225/D225,0))*D225</f>
        <v>0</v>
      </c>
      <c r="AE225" s="285">
        <v>38.869999999999997</v>
      </c>
      <c r="AF225" s="418">
        <f t="shared" si="89"/>
        <v>0</v>
      </c>
      <c r="AG225" s="207"/>
      <c r="AN225" s="204"/>
      <c r="AO225" s="204"/>
    </row>
    <row r="226" spans="1:41" ht="50.1" customHeight="1" thickBot="1" x14ac:dyDescent="0.3">
      <c r="A226" s="643" t="s">
        <v>466</v>
      </c>
      <c r="B226" s="646"/>
      <c r="C226" s="647"/>
      <c r="D226" s="650" t="s">
        <v>467</v>
      </c>
      <c r="E226" s="279"/>
      <c r="F226" s="70" t="s">
        <v>469</v>
      </c>
      <c r="G226" s="64" t="s">
        <v>474</v>
      </c>
      <c r="H226" s="70" t="s">
        <v>677</v>
      </c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412" t="s">
        <v>2</v>
      </c>
      <c r="AE226" s="369" t="s">
        <v>304</v>
      </c>
      <c r="AF226" s="418" t="s">
        <v>305</v>
      </c>
      <c r="AG226" s="274"/>
      <c r="AN226" s="46"/>
      <c r="AO226" s="46"/>
    </row>
    <row r="227" spans="1:41" ht="50.1" customHeight="1" thickBot="1" x14ac:dyDescent="0.35">
      <c r="A227" s="645"/>
      <c r="B227" s="646"/>
      <c r="C227" s="647"/>
      <c r="D227" s="650"/>
      <c r="E227" s="205"/>
      <c r="F227" s="63" t="s">
        <v>4</v>
      </c>
      <c r="G227" s="75" t="s">
        <v>269</v>
      </c>
      <c r="H227" s="63" t="s">
        <v>602</v>
      </c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419"/>
      <c r="AE227" s="284"/>
      <c r="AF227" s="415"/>
      <c r="AG227" s="274"/>
      <c r="AN227" s="46"/>
      <c r="AO227" s="46"/>
    </row>
    <row r="228" spans="1:41" ht="50.1" customHeight="1" thickBot="1" x14ac:dyDescent="0.3">
      <c r="A228" s="669"/>
      <c r="B228" s="646"/>
      <c r="C228" s="647"/>
      <c r="D228" s="650"/>
      <c r="E228" s="205"/>
      <c r="F228" s="208"/>
      <c r="G228" s="14"/>
      <c r="H228" s="210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419">
        <f>SUM(AD229:AD230)</f>
        <v>0</v>
      </c>
      <c r="AE228" s="283"/>
      <c r="AF228" s="420">
        <f>SUM(AF229:AF230)</f>
        <v>0</v>
      </c>
      <c r="AG228" s="275">
        <f>AF228</f>
        <v>0</v>
      </c>
      <c r="AN228" s="46"/>
      <c r="AO228" s="46"/>
    </row>
    <row r="229" spans="1:41" ht="108.75" customHeight="1" thickBot="1" x14ac:dyDescent="0.3">
      <c r="A229" s="701"/>
      <c r="B229" s="278">
        <v>5700</v>
      </c>
      <c r="C229" s="320" t="s">
        <v>1049</v>
      </c>
      <c r="D229" s="72">
        <v>3</v>
      </c>
      <c r="E229" s="17"/>
      <c r="F229" s="37"/>
      <c r="G229" s="37"/>
      <c r="H229" s="37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421">
        <f t="shared" ref="AD229:AD230" si="90">SUM(ROUNDUP(F229/D229,0),ROUNDUP(G229/D229,0),ROUNDUP(H229/D229,0),ROUNDUP(I229/D229,0),ROUNDUP(J229/D229,0),ROUNDUP(K229/D229,0),ROUNDUP(L229/D229,0),ROUNDUP(M229/D229,0),ROUNDUP(N229/D229,0),ROUNDUP(O229/D229,0),ROUNDUP(P229/D229,0),ROUNDUP(Q229/D229,0),ROUNDUP(R229/D229,0),ROUNDUP(S229/D229,0),ROUNDUP(T229/D229,0),ROUNDUP(U229/D229,0),ROUNDUP(V229/D229,0),ROUNDUP(W229/D229,0),ROUNDUP(X229/D229,0),ROUNDUP(Y229/D229,0),ROUNDUP(Z229/D229,0),ROUNDUP(AA229/D229,0),ROUNDUP(AB229/D229,0),ROUNDUP(AC229/D229,0))*D229</f>
        <v>0</v>
      </c>
      <c r="AE229" s="285">
        <v>22.34</v>
      </c>
      <c r="AF229" s="418">
        <f t="shared" ref="AF229:AF230" si="91">AD229*AE229</f>
        <v>0</v>
      </c>
      <c r="AG229" s="274"/>
      <c r="AN229" s="46"/>
      <c r="AO229" s="46"/>
    </row>
    <row r="230" spans="1:41" ht="116.25" customHeight="1" thickBot="1" x14ac:dyDescent="0.3">
      <c r="A230" s="703"/>
      <c r="B230" s="278" t="s">
        <v>1050</v>
      </c>
      <c r="C230" s="320" t="s">
        <v>1051</v>
      </c>
      <c r="D230" s="72">
        <v>3</v>
      </c>
      <c r="E230" s="17"/>
      <c r="F230" s="37"/>
      <c r="G230" s="37"/>
      <c r="H230" s="37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421">
        <f t="shared" si="90"/>
        <v>0</v>
      </c>
      <c r="AE230" s="285">
        <v>32.409999999999997</v>
      </c>
      <c r="AF230" s="418">
        <f t="shared" si="91"/>
        <v>0</v>
      </c>
      <c r="AG230" s="274"/>
      <c r="AN230" s="46"/>
      <c r="AO230" s="46"/>
    </row>
    <row r="231" spans="1:41" ht="50.1" customHeight="1" thickBot="1" x14ac:dyDescent="0.3">
      <c r="A231" s="643" t="s">
        <v>466</v>
      </c>
      <c r="B231" s="621"/>
      <c r="C231" s="644"/>
      <c r="D231" s="649" t="s">
        <v>467</v>
      </c>
      <c r="E231" s="205"/>
      <c r="F231" s="62" t="s">
        <v>469</v>
      </c>
      <c r="G231" s="202" t="s">
        <v>471</v>
      </c>
      <c r="H231" s="64" t="s">
        <v>474</v>
      </c>
      <c r="I231" s="203" t="s">
        <v>677</v>
      </c>
      <c r="J231" s="62" t="s">
        <v>656</v>
      </c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  <c r="AD231" s="412" t="s">
        <v>2</v>
      </c>
      <c r="AE231" s="369" t="s">
        <v>304</v>
      </c>
      <c r="AF231" s="418" t="s">
        <v>305</v>
      </c>
      <c r="AG231" s="207"/>
      <c r="AN231" s="204"/>
      <c r="AO231" s="204"/>
    </row>
    <row r="232" spans="1:41" ht="50.1" customHeight="1" thickBot="1" x14ac:dyDescent="0.35">
      <c r="A232" s="645"/>
      <c r="B232" s="646"/>
      <c r="C232" s="647"/>
      <c r="D232" s="650"/>
      <c r="E232" s="205"/>
      <c r="F232" s="63" t="s">
        <v>4</v>
      </c>
      <c r="G232" s="63" t="s">
        <v>5</v>
      </c>
      <c r="H232" s="75" t="s">
        <v>269</v>
      </c>
      <c r="I232" s="63" t="s">
        <v>602</v>
      </c>
      <c r="J232" s="63" t="s">
        <v>657</v>
      </c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419"/>
      <c r="AE232" s="284"/>
      <c r="AF232" s="413"/>
      <c r="AG232" s="207"/>
      <c r="AN232" s="204"/>
      <c r="AO232" s="204"/>
    </row>
    <row r="233" spans="1:41" ht="50.1" customHeight="1" thickBot="1" x14ac:dyDescent="0.35">
      <c r="A233" s="669"/>
      <c r="B233" s="670"/>
      <c r="C233" s="647"/>
      <c r="D233" s="650"/>
      <c r="E233" s="205"/>
      <c r="F233" s="31"/>
      <c r="G233" s="191"/>
      <c r="H233" s="14"/>
      <c r="I233" s="210"/>
      <c r="J233" s="7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  <c r="AD233" s="419">
        <f>SUM(AD234:AD235)</f>
        <v>0</v>
      </c>
      <c r="AE233" s="284"/>
      <c r="AF233" s="426">
        <f>SUM(AF234:AF235)</f>
        <v>0</v>
      </c>
      <c r="AG233" s="252">
        <f>AF233</f>
        <v>0</v>
      </c>
      <c r="AN233" s="204"/>
      <c r="AO233" s="204"/>
    </row>
    <row r="234" spans="1:41" ht="99.95" customHeight="1" thickBot="1" x14ac:dyDescent="0.3">
      <c r="A234" s="212"/>
      <c r="B234" s="226" t="s">
        <v>971</v>
      </c>
      <c r="C234" s="321" t="s">
        <v>972</v>
      </c>
      <c r="D234" s="72">
        <v>3</v>
      </c>
      <c r="E234" s="2"/>
      <c r="F234" s="37"/>
      <c r="G234" s="37"/>
      <c r="H234" s="37"/>
      <c r="I234" s="37"/>
      <c r="J234" s="176"/>
      <c r="K234" s="206"/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421">
        <f t="shared" ref="AD234:AD235" si="92">SUM(ROUNDUP(F234/D234,0),ROUNDUP(G234/D234,0),ROUNDUP(H234/D234,0),ROUNDUP(I234/D234,0),ROUNDUP(J234/D234,0),ROUNDUP(K234/D234,0),ROUNDUP(L234/D234,0),ROUNDUP(M234/D234,0),ROUNDUP(N234/D234,0),ROUNDUP(O234/D234,0),ROUNDUP(P234/D234,0),ROUNDUP(Q234/D234,0),ROUNDUP(R234/D234,0),ROUNDUP(S234/D234,0),ROUNDUP(T234/D234,0),ROUNDUP(U234/D234,0),ROUNDUP(V234/D234,0),ROUNDUP(W234/D234,0),ROUNDUP(X234/D234,0),ROUNDUP(Y234/D234,0),ROUNDUP(Z234/D234,0),ROUNDUP(AA234/D234,0),ROUNDUP(AB234/D234,0),ROUNDUP(AC234/D234,0))*D234</f>
        <v>0</v>
      </c>
      <c r="AE234" s="285">
        <v>22.34</v>
      </c>
      <c r="AF234" s="418">
        <f t="shared" ref="AF234:AF235" si="93">AD234*AE234</f>
        <v>0</v>
      </c>
      <c r="AG234" s="207"/>
      <c r="AN234" s="204"/>
      <c r="AO234" s="204"/>
    </row>
    <row r="235" spans="1:41" ht="99.95" customHeight="1" thickBot="1" x14ac:dyDescent="0.3">
      <c r="A235" s="216"/>
      <c r="B235" s="226" t="s">
        <v>973</v>
      </c>
      <c r="C235" s="322" t="s">
        <v>974</v>
      </c>
      <c r="D235" s="122">
        <v>3</v>
      </c>
      <c r="E235" s="2"/>
      <c r="F235" s="37"/>
      <c r="G235" s="37"/>
      <c r="H235" s="37"/>
      <c r="I235" s="37"/>
      <c r="J235" s="17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421">
        <f t="shared" si="92"/>
        <v>0</v>
      </c>
      <c r="AE235" s="285">
        <v>34.6</v>
      </c>
      <c r="AF235" s="418">
        <f t="shared" si="93"/>
        <v>0</v>
      </c>
      <c r="AG235" s="207"/>
      <c r="AN235" s="204"/>
      <c r="AO235" s="204"/>
    </row>
    <row r="236" spans="1:41" ht="50.1" customHeight="1" thickBot="1" x14ac:dyDescent="0.3">
      <c r="A236" s="643" t="s">
        <v>466</v>
      </c>
      <c r="B236" s="621"/>
      <c r="C236" s="644"/>
      <c r="D236" s="649" t="s">
        <v>467</v>
      </c>
      <c r="E236" s="205"/>
      <c r="F236" s="62" t="s">
        <v>469</v>
      </c>
      <c r="G236" s="202" t="s">
        <v>471</v>
      </c>
      <c r="H236" s="64" t="s">
        <v>474</v>
      </c>
      <c r="I236" s="203" t="s">
        <v>677</v>
      </c>
      <c r="J236" s="62" t="s">
        <v>656</v>
      </c>
      <c r="K236" s="206"/>
      <c r="L236" s="206"/>
      <c r="M236" s="206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412" t="s">
        <v>2</v>
      </c>
      <c r="AE236" s="369" t="s">
        <v>304</v>
      </c>
      <c r="AF236" s="418" t="s">
        <v>305</v>
      </c>
      <c r="AG236" s="207"/>
      <c r="AN236" s="204"/>
      <c r="AO236" s="204"/>
    </row>
    <row r="237" spans="1:41" ht="50.1" customHeight="1" thickBot="1" x14ac:dyDescent="0.35">
      <c r="A237" s="645"/>
      <c r="B237" s="646"/>
      <c r="C237" s="647"/>
      <c r="D237" s="650"/>
      <c r="E237" s="205"/>
      <c r="F237" s="63" t="s">
        <v>4</v>
      </c>
      <c r="G237" s="63" t="s">
        <v>5</v>
      </c>
      <c r="H237" s="66" t="s">
        <v>269</v>
      </c>
      <c r="I237" s="63" t="s">
        <v>602</v>
      </c>
      <c r="J237" s="63" t="s">
        <v>657</v>
      </c>
      <c r="K237" s="206"/>
      <c r="L237" s="206"/>
      <c r="M237" s="206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  <c r="AA237" s="206"/>
      <c r="AB237" s="206"/>
      <c r="AC237" s="206"/>
      <c r="AD237" s="419"/>
      <c r="AE237" s="284"/>
      <c r="AF237" s="418"/>
      <c r="AG237" s="207"/>
      <c r="AN237" s="204"/>
      <c r="AO237" s="204"/>
    </row>
    <row r="238" spans="1:41" ht="50.1" customHeight="1" thickBot="1" x14ac:dyDescent="0.35">
      <c r="A238" s="669"/>
      <c r="B238" s="670"/>
      <c r="C238" s="647"/>
      <c r="D238" s="650"/>
      <c r="E238" s="205"/>
      <c r="F238" s="31"/>
      <c r="G238" s="191"/>
      <c r="H238" s="131"/>
      <c r="I238" s="210"/>
      <c r="J238" s="7"/>
      <c r="K238" s="206"/>
      <c r="L238" s="206"/>
      <c r="M238" s="206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  <c r="AA238" s="206"/>
      <c r="AB238" s="206"/>
      <c r="AC238" s="206"/>
      <c r="AD238" s="419">
        <f>SUM(AD239:AD240)</f>
        <v>0</v>
      </c>
      <c r="AE238" s="284"/>
      <c r="AF238" s="418">
        <f>SUM(AF239:AF240)</f>
        <v>0</v>
      </c>
      <c r="AG238" s="252">
        <f>AF238</f>
        <v>0</v>
      </c>
      <c r="AN238" s="204"/>
      <c r="AO238" s="204"/>
    </row>
    <row r="239" spans="1:41" ht="99.95" customHeight="1" thickBot="1" x14ac:dyDescent="0.3">
      <c r="A239" s="219"/>
      <c r="B239" s="611" t="s">
        <v>975</v>
      </c>
      <c r="C239" s="318" t="s">
        <v>976</v>
      </c>
      <c r="D239" s="72">
        <v>3</v>
      </c>
      <c r="E239" s="2"/>
      <c r="F239" s="37"/>
      <c r="G239" s="37"/>
      <c r="H239" s="37"/>
      <c r="I239" s="37"/>
      <c r="J239" s="17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  <c r="AA239" s="206"/>
      <c r="AB239" s="206"/>
      <c r="AC239" s="206"/>
      <c r="AD239" s="421">
        <f t="shared" ref="AD239:AD240" si="94">SUM(ROUNDUP(F239/D239,0),ROUNDUP(G239/D239,0),ROUNDUP(H239/D239,0),ROUNDUP(I239/D239,0),ROUNDUP(J239/D239,0),ROUNDUP(K239/D239,0),ROUNDUP(L239/D239,0),ROUNDUP(M239/D239,0),ROUNDUP(N239/D239,0),ROUNDUP(O239/D239,0),ROUNDUP(P239/D239,0),ROUNDUP(Q239/D239,0),ROUNDUP(R239/D239,0),ROUNDUP(S239/D239,0),ROUNDUP(T239/D239,0),ROUNDUP(U239/D239,0),ROUNDUP(V239/D239,0),ROUNDUP(W239/D239,0),ROUNDUP(X239/D239,0),ROUNDUP(Y239/D239,0),ROUNDUP(Z239/D239,0),ROUNDUP(AA239/D239,0),ROUNDUP(AB239/D239,0),ROUNDUP(AC239/D239,0))*D239</f>
        <v>0</v>
      </c>
      <c r="AE239" s="285">
        <v>32.409999999999997</v>
      </c>
      <c r="AF239" s="418">
        <f t="shared" ref="AF239:AF240" si="95">AD239*AE239</f>
        <v>0</v>
      </c>
      <c r="AG239" s="207"/>
      <c r="AN239" s="204"/>
      <c r="AO239" s="204"/>
    </row>
    <row r="240" spans="1:41" ht="99.95" customHeight="1" thickBot="1" x14ac:dyDescent="0.3">
      <c r="A240" s="219"/>
      <c r="B240" s="610" t="s">
        <v>977</v>
      </c>
      <c r="C240" s="322" t="s">
        <v>978</v>
      </c>
      <c r="D240" s="122">
        <v>1</v>
      </c>
      <c r="E240" s="2"/>
      <c r="F240" s="37"/>
      <c r="G240" s="37"/>
      <c r="H240" s="37"/>
      <c r="I240" s="37"/>
      <c r="J240" s="176"/>
      <c r="K240" s="206"/>
      <c r="L240" s="206"/>
      <c r="M240" s="206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  <c r="AA240" s="206"/>
      <c r="AB240" s="206"/>
      <c r="AC240" s="206"/>
      <c r="AD240" s="421">
        <f t="shared" si="94"/>
        <v>0</v>
      </c>
      <c r="AE240" s="285">
        <v>42.05</v>
      </c>
      <c r="AF240" s="418">
        <f t="shared" si="95"/>
        <v>0</v>
      </c>
      <c r="AG240" s="207"/>
      <c r="AN240" s="204"/>
      <c r="AO240" s="204"/>
    </row>
    <row r="241" spans="1:41" ht="50.1" customHeight="1" thickBot="1" x14ac:dyDescent="0.3">
      <c r="A241" s="643" t="s">
        <v>466</v>
      </c>
      <c r="B241" s="621"/>
      <c r="C241" s="644"/>
      <c r="D241" s="649" t="s">
        <v>467</v>
      </c>
      <c r="E241" s="205"/>
      <c r="F241" s="62" t="s">
        <v>469</v>
      </c>
      <c r="G241" s="62" t="s">
        <v>471</v>
      </c>
      <c r="H241" s="70" t="s">
        <v>477</v>
      </c>
      <c r="I241" s="62" t="s">
        <v>254</v>
      </c>
      <c r="J241" s="62" t="s">
        <v>677</v>
      </c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412" t="s">
        <v>2</v>
      </c>
      <c r="AE241" s="369" t="s">
        <v>304</v>
      </c>
      <c r="AF241" s="418" t="s">
        <v>305</v>
      </c>
      <c r="AG241" s="207"/>
      <c r="AH241" s="159"/>
    </row>
    <row r="242" spans="1:41" ht="50.1" customHeight="1" thickBot="1" x14ac:dyDescent="0.35">
      <c r="A242" s="645"/>
      <c r="B242" s="646"/>
      <c r="C242" s="647"/>
      <c r="D242" s="650"/>
      <c r="E242" s="205"/>
      <c r="F242" s="63" t="s">
        <v>4</v>
      </c>
      <c r="G242" s="63" t="s">
        <v>5</v>
      </c>
      <c r="H242" s="63" t="s">
        <v>358</v>
      </c>
      <c r="I242" s="63" t="s">
        <v>253</v>
      </c>
      <c r="J242" s="63" t="s">
        <v>602</v>
      </c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419"/>
      <c r="AE242" s="284"/>
      <c r="AF242" s="418"/>
      <c r="AG242" s="207"/>
      <c r="AH242" s="159"/>
    </row>
    <row r="243" spans="1:41" ht="50.1" customHeight="1" thickBot="1" x14ac:dyDescent="0.3">
      <c r="A243" s="669"/>
      <c r="B243" s="670"/>
      <c r="C243" s="671"/>
      <c r="D243" s="651"/>
      <c r="E243" s="205"/>
      <c r="F243" s="208"/>
      <c r="G243" s="191"/>
      <c r="H243" s="209"/>
      <c r="I243" s="191"/>
      <c r="J243" s="191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419">
        <f>SUM(AD244:AD247)</f>
        <v>0</v>
      </c>
      <c r="AE243" s="283"/>
      <c r="AF243" s="420">
        <f t="shared" ref="AF243" si="96">SUM(AF244:AF247)</f>
        <v>0</v>
      </c>
      <c r="AG243" s="252">
        <f>AF243</f>
        <v>0</v>
      </c>
      <c r="AH243" s="159"/>
    </row>
    <row r="244" spans="1:41" ht="99.95" customHeight="1" thickBot="1" x14ac:dyDescent="0.3">
      <c r="A244" s="672"/>
      <c r="B244" s="238" t="s">
        <v>583</v>
      </c>
      <c r="C244" s="296" t="s">
        <v>630</v>
      </c>
      <c r="D244" s="190">
        <v>3</v>
      </c>
      <c r="E244" s="205"/>
      <c r="F244" s="37"/>
      <c r="G244" s="37"/>
      <c r="H244" s="37"/>
      <c r="I244" s="37"/>
      <c r="J244" s="37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421">
        <f t="shared" ref="AD244:AD247" si="97">SUM(ROUNDUP(F244/D244,0),ROUNDUP(G244/D244,0),ROUNDUP(H244/D244,0),ROUNDUP(I244/D244,0),ROUNDUP(J244/D244,0),ROUNDUP(K244/D244,0),ROUNDUP(L244/D244,0),ROUNDUP(M244/D244,0),ROUNDUP(N244/D244,0),ROUNDUP(O244/D244,0),ROUNDUP(P244/D244,0),ROUNDUP(Q244/D244,0),ROUNDUP(R244/D244,0),ROUNDUP(S244/D244,0),ROUNDUP(T244/D244,0),ROUNDUP(U244/D244,0),ROUNDUP(V244/D244,0),ROUNDUP(W244/D244,0),ROUNDUP(X244/D244,0),ROUNDUP(Y244/D244,0),ROUNDUP(Z244/D244,0),ROUNDUP(AA244/D244,0),ROUNDUP(AB244/D244,0),ROUNDUP(AC244/D244,0))*D244</f>
        <v>0</v>
      </c>
      <c r="AE244" s="285">
        <v>22.34</v>
      </c>
      <c r="AF244" s="418">
        <f t="shared" ref="AF244:AF247" si="98">AD244*AE244</f>
        <v>0</v>
      </c>
      <c r="AG244" s="207"/>
      <c r="AH244" s="159"/>
    </row>
    <row r="245" spans="1:41" ht="99.95" customHeight="1" thickBot="1" x14ac:dyDescent="0.3">
      <c r="A245" s="691"/>
      <c r="B245" s="238" t="s">
        <v>584</v>
      </c>
      <c r="C245" s="296" t="s">
        <v>631</v>
      </c>
      <c r="D245" s="190">
        <v>3</v>
      </c>
      <c r="E245" s="205"/>
      <c r="F245" s="37"/>
      <c r="G245" s="37"/>
      <c r="H245" s="37"/>
      <c r="I245" s="37"/>
      <c r="J245" s="37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421">
        <f t="shared" si="97"/>
        <v>0</v>
      </c>
      <c r="AE245" s="285">
        <v>34.6</v>
      </c>
      <c r="AF245" s="418">
        <f t="shared" si="98"/>
        <v>0</v>
      </c>
      <c r="AG245" s="207"/>
      <c r="AH245" s="159"/>
    </row>
    <row r="246" spans="1:41" ht="99.95" customHeight="1" thickBot="1" x14ac:dyDescent="0.3">
      <c r="A246" s="672"/>
      <c r="B246" s="238" t="s">
        <v>585</v>
      </c>
      <c r="C246" s="296" t="s">
        <v>632</v>
      </c>
      <c r="D246" s="190">
        <v>3</v>
      </c>
      <c r="E246" s="205"/>
      <c r="F246" s="37"/>
      <c r="G246" s="37"/>
      <c r="H246" s="37"/>
      <c r="I246" s="37"/>
      <c r="J246" s="37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421">
        <f t="shared" si="97"/>
        <v>0</v>
      </c>
      <c r="AE246" s="285">
        <v>32.409999999999997</v>
      </c>
      <c r="AF246" s="418">
        <f t="shared" si="98"/>
        <v>0</v>
      </c>
      <c r="AG246" s="207"/>
      <c r="AH246" s="159"/>
    </row>
    <row r="247" spans="1:41" ht="99.95" customHeight="1" thickBot="1" x14ac:dyDescent="0.3">
      <c r="A247" s="691"/>
      <c r="B247" s="238" t="s">
        <v>586</v>
      </c>
      <c r="C247" s="296" t="s">
        <v>633</v>
      </c>
      <c r="D247" s="190">
        <v>1</v>
      </c>
      <c r="E247" s="205"/>
      <c r="F247" s="37"/>
      <c r="G247" s="37"/>
      <c r="H247" s="37"/>
      <c r="I247" s="37"/>
      <c r="J247" s="37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421">
        <f t="shared" si="97"/>
        <v>0</v>
      </c>
      <c r="AE247" s="285">
        <v>42.05</v>
      </c>
      <c r="AF247" s="418">
        <f t="shared" si="98"/>
        <v>0</v>
      </c>
      <c r="AG247" s="207"/>
      <c r="AH247" s="159"/>
    </row>
    <row r="248" spans="1:41" ht="50.1" customHeight="1" thickBot="1" x14ac:dyDescent="0.3">
      <c r="A248" s="643" t="s">
        <v>466</v>
      </c>
      <c r="B248" s="621"/>
      <c r="C248" s="644"/>
      <c r="D248" s="649" t="s">
        <v>467</v>
      </c>
      <c r="E248" s="205"/>
      <c r="F248" s="62" t="s">
        <v>469</v>
      </c>
      <c r="G248" s="62" t="s">
        <v>471</v>
      </c>
      <c r="H248" s="70" t="s">
        <v>477</v>
      </c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412" t="s">
        <v>2</v>
      </c>
      <c r="AE248" s="369" t="s">
        <v>304</v>
      </c>
      <c r="AF248" s="418" t="s">
        <v>305</v>
      </c>
      <c r="AG248" s="207"/>
      <c r="AL248"/>
      <c r="AM248"/>
      <c r="AN248" s="46"/>
      <c r="AO248" s="46"/>
    </row>
    <row r="249" spans="1:41" ht="50.1" customHeight="1" thickBot="1" x14ac:dyDescent="0.35">
      <c r="A249" s="645"/>
      <c r="B249" s="646"/>
      <c r="C249" s="647"/>
      <c r="D249" s="650"/>
      <c r="E249" s="205"/>
      <c r="F249" s="63" t="s">
        <v>4</v>
      </c>
      <c r="G249" s="63" t="s">
        <v>5</v>
      </c>
      <c r="H249" s="63" t="s">
        <v>358</v>
      </c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419"/>
      <c r="AE249" s="284"/>
      <c r="AF249" s="418"/>
      <c r="AG249" s="207"/>
      <c r="AL249"/>
      <c r="AM249"/>
      <c r="AN249" s="46"/>
      <c r="AO249" s="46"/>
    </row>
    <row r="250" spans="1:41" ht="50.1" customHeight="1" thickBot="1" x14ac:dyDescent="0.3">
      <c r="A250" s="669"/>
      <c r="B250" s="670"/>
      <c r="C250" s="671"/>
      <c r="D250" s="651"/>
      <c r="E250" s="205"/>
      <c r="F250" s="208"/>
      <c r="G250" s="191"/>
      <c r="H250" s="209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419">
        <f>SUM(AD251:AD252)</f>
        <v>0</v>
      </c>
      <c r="AE250" s="283"/>
      <c r="AF250" s="420">
        <f t="shared" ref="AF250" si="99">SUM(AF251:AF252)</f>
        <v>0</v>
      </c>
      <c r="AG250" s="252">
        <f>AF250</f>
        <v>0</v>
      </c>
      <c r="AL250"/>
      <c r="AM250"/>
      <c r="AN250" s="46"/>
      <c r="AO250" s="46"/>
    </row>
    <row r="251" spans="1:41" ht="99.95" customHeight="1" thickBot="1" x14ac:dyDescent="0.3">
      <c r="A251" s="672"/>
      <c r="B251" s="237" t="s">
        <v>909</v>
      </c>
      <c r="C251" s="296" t="s">
        <v>907</v>
      </c>
      <c r="D251" s="190">
        <v>1</v>
      </c>
      <c r="E251" s="205"/>
      <c r="F251" s="37"/>
      <c r="G251" s="37"/>
      <c r="H251" s="37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421">
        <f t="shared" ref="AD251:AD252" si="100">SUM(ROUNDUP(F251/D251,0),ROUNDUP(G251/D251,0),ROUNDUP(H251/D251,0),ROUNDUP(I251/D251,0),ROUNDUP(J251/D251,0),ROUNDUP(K251/D251,0),ROUNDUP(L251/D251,0),ROUNDUP(M251/D251,0),ROUNDUP(N251/D251,0),ROUNDUP(O251/D251,0),ROUNDUP(P251/D251,0),ROUNDUP(Q251/D251,0),ROUNDUP(R251/D251,0),ROUNDUP(S251/D251,0),ROUNDUP(T251/D251,0),ROUNDUP(U251/D251,0),ROUNDUP(V251/D251,0),ROUNDUP(W251/D251,0),ROUNDUP(X251/D251,0),ROUNDUP(Y251/D251,0),ROUNDUP(Z251/D251,0),ROUNDUP(AA251/D251,0),ROUNDUP(AB251/D251,0),ROUNDUP(AC251/D251,0))*D251</f>
        <v>0</v>
      </c>
      <c r="AE251" s="285">
        <v>49.06</v>
      </c>
      <c r="AF251" s="418">
        <f t="shared" ref="AF251:AF252" si="101">AD251*AE251</f>
        <v>0</v>
      </c>
      <c r="AG251" s="207"/>
      <c r="AL251"/>
      <c r="AM251"/>
      <c r="AN251" s="46"/>
      <c r="AO251" s="46"/>
    </row>
    <row r="252" spans="1:41" ht="99.95" customHeight="1" thickBot="1" x14ac:dyDescent="0.3">
      <c r="A252" s="691"/>
      <c r="B252" s="237" t="s">
        <v>910</v>
      </c>
      <c r="C252" s="296" t="s">
        <v>908</v>
      </c>
      <c r="D252" s="190">
        <v>1</v>
      </c>
      <c r="E252" s="205"/>
      <c r="F252" s="37"/>
      <c r="G252" s="37"/>
      <c r="H252" s="37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421">
        <f t="shared" si="100"/>
        <v>0</v>
      </c>
      <c r="AE252" s="285">
        <v>55.19</v>
      </c>
      <c r="AF252" s="418">
        <f t="shared" si="101"/>
        <v>0</v>
      </c>
      <c r="AG252" s="207"/>
      <c r="AL252"/>
      <c r="AM252"/>
      <c r="AN252" s="46"/>
      <c r="AO252" s="46"/>
    </row>
    <row r="253" spans="1:41" ht="50.1" customHeight="1" thickBot="1" x14ac:dyDescent="0.3">
      <c r="A253" s="643" t="s">
        <v>466</v>
      </c>
      <c r="B253" s="621"/>
      <c r="C253" s="644"/>
      <c r="D253" s="649" t="s">
        <v>467</v>
      </c>
      <c r="E253" s="23"/>
      <c r="F253" s="62" t="s">
        <v>469</v>
      </c>
      <c r="G253" s="62" t="s">
        <v>471</v>
      </c>
      <c r="H253" s="332" t="s">
        <v>254</v>
      </c>
      <c r="I253" s="339" t="s">
        <v>474</v>
      </c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412" t="s">
        <v>2</v>
      </c>
      <c r="AE253" s="369" t="s">
        <v>304</v>
      </c>
      <c r="AF253" s="418" t="s">
        <v>305</v>
      </c>
      <c r="AG253" s="207"/>
      <c r="AH253" s="159"/>
    </row>
    <row r="254" spans="1:41" ht="50.1" customHeight="1" thickBot="1" x14ac:dyDescent="0.35">
      <c r="A254" s="645"/>
      <c r="B254" s="646"/>
      <c r="C254" s="647"/>
      <c r="D254" s="650"/>
      <c r="E254" s="23"/>
      <c r="F254" s="63" t="s">
        <v>4</v>
      </c>
      <c r="G254" s="63" t="s">
        <v>5</v>
      </c>
      <c r="H254" s="333" t="s">
        <v>253</v>
      </c>
      <c r="I254" s="340" t="s">
        <v>269</v>
      </c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427"/>
      <c r="AE254" s="374"/>
      <c r="AF254" s="418"/>
      <c r="AG254" s="207"/>
      <c r="AH254" s="159"/>
    </row>
    <row r="255" spans="1:41" ht="50.1" customHeight="1" thickBot="1" x14ac:dyDescent="0.35">
      <c r="A255" s="669"/>
      <c r="B255" s="670"/>
      <c r="C255" s="671"/>
      <c r="D255" s="651"/>
      <c r="E255" s="23"/>
      <c r="F255" s="33"/>
      <c r="G255" s="59"/>
      <c r="H255" s="261"/>
      <c r="I255" s="131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428">
        <f>SUM(AD256:AD257)</f>
        <v>0</v>
      </c>
      <c r="AE255" s="373"/>
      <c r="AF255" s="425">
        <f t="shared" ref="AF255" si="102">SUM(AF256:AF257)</f>
        <v>0</v>
      </c>
      <c r="AG255" s="252">
        <f>AF255</f>
        <v>0</v>
      </c>
      <c r="AH255" s="159"/>
    </row>
    <row r="256" spans="1:41" ht="99.95" customHeight="1" thickBot="1" x14ac:dyDescent="0.3">
      <c r="A256" s="672"/>
      <c r="B256" s="232" t="s">
        <v>612</v>
      </c>
      <c r="C256" s="293" t="s">
        <v>644</v>
      </c>
      <c r="D256" s="64">
        <v>1</v>
      </c>
      <c r="E256" s="494"/>
      <c r="F256" s="37"/>
      <c r="G256" s="37"/>
      <c r="H256" s="176"/>
      <c r="I256" s="176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421">
        <f t="shared" ref="AD256:AD257" si="103">SUM(ROUNDUP(F256/D256,0),ROUNDUP(G256/D256,0),ROUNDUP(H256/D256,0),ROUNDUP(I256/D256,0),ROUNDUP(J256/D256,0),ROUNDUP(K256/D256,0),ROUNDUP(L256/D256,0),ROUNDUP(M256/D256,0),ROUNDUP(N256/D256,0),ROUNDUP(O256/D256,0),ROUNDUP(P256/D256,0),ROUNDUP(Q256/D256,0),ROUNDUP(R256/D256,0),ROUNDUP(S256/D256,0),ROUNDUP(T256/D256,0),ROUNDUP(U256/D256,0),ROUNDUP(V256/D256,0),ROUNDUP(W256/D256,0),ROUNDUP(X256/D256,0),ROUNDUP(Y256/D256,0),ROUNDUP(Z256/D256,0),ROUNDUP(AA256/D256,0),ROUNDUP(AB256/D256,0),ROUNDUP(AC256/D256,0))*D256</f>
        <v>0</v>
      </c>
      <c r="AE256" s="285">
        <v>49.06</v>
      </c>
      <c r="AF256" s="418">
        <f t="shared" ref="AF256:AF257" si="104">AD256*AE256</f>
        <v>0</v>
      </c>
      <c r="AG256" s="207"/>
      <c r="AH256" s="159"/>
    </row>
    <row r="257" spans="1:41" ht="99.95" customHeight="1" thickBot="1" x14ac:dyDescent="0.3">
      <c r="A257" s="631"/>
      <c r="B257" s="233" t="s">
        <v>613</v>
      </c>
      <c r="C257" s="294" t="s">
        <v>643</v>
      </c>
      <c r="D257" s="142">
        <v>1</v>
      </c>
      <c r="E257" s="494"/>
      <c r="F257" s="37"/>
      <c r="G257" s="37"/>
      <c r="H257" s="80"/>
      <c r="I257" s="176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421">
        <f t="shared" si="103"/>
        <v>0</v>
      </c>
      <c r="AE257" s="285">
        <v>55.19</v>
      </c>
      <c r="AF257" s="418">
        <f t="shared" si="104"/>
        <v>0</v>
      </c>
      <c r="AG257" s="207"/>
      <c r="AH257" s="159"/>
    </row>
    <row r="258" spans="1:41" s="135" customFormat="1" ht="50.1" customHeight="1" thickBot="1" x14ac:dyDescent="0.3">
      <c r="A258" s="643" t="s">
        <v>466</v>
      </c>
      <c r="B258" s="621"/>
      <c r="C258" s="644"/>
      <c r="D258" s="649" t="s">
        <v>467</v>
      </c>
      <c r="E258" s="23"/>
      <c r="F258" s="62" t="s">
        <v>469</v>
      </c>
      <c r="G258" s="62" t="s">
        <v>471</v>
      </c>
      <c r="H258" s="332" t="s">
        <v>254</v>
      </c>
      <c r="I258" s="339" t="s">
        <v>474</v>
      </c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412" t="s">
        <v>2</v>
      </c>
      <c r="AE258" s="369" t="s">
        <v>304</v>
      </c>
      <c r="AF258" s="418" t="s">
        <v>305</v>
      </c>
      <c r="AG258" s="207"/>
      <c r="AH258" s="159"/>
      <c r="AN258"/>
      <c r="AO258"/>
    </row>
    <row r="259" spans="1:41" s="146" customFormat="1" ht="50.1" customHeight="1" thickBot="1" x14ac:dyDescent="0.35">
      <c r="A259" s="645"/>
      <c r="B259" s="646"/>
      <c r="C259" s="647"/>
      <c r="D259" s="650"/>
      <c r="E259" s="23"/>
      <c r="F259" s="63" t="s">
        <v>4</v>
      </c>
      <c r="G259" s="63" t="s">
        <v>5</v>
      </c>
      <c r="H259" s="333" t="s">
        <v>253</v>
      </c>
      <c r="I259" s="340" t="s">
        <v>269</v>
      </c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427"/>
      <c r="AE259" s="374"/>
      <c r="AF259" s="418"/>
      <c r="AG259" s="207"/>
      <c r="AH259" s="159"/>
      <c r="AN259"/>
      <c r="AO259"/>
    </row>
    <row r="260" spans="1:41" ht="50.1" customHeight="1" thickBot="1" x14ac:dyDescent="0.35">
      <c r="A260" s="669"/>
      <c r="B260" s="670"/>
      <c r="C260" s="671"/>
      <c r="D260" s="651"/>
      <c r="E260" s="23"/>
      <c r="F260" s="33"/>
      <c r="G260" s="59"/>
      <c r="H260" s="261"/>
      <c r="I260" s="131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428">
        <f>SUM(AD261:AD262)</f>
        <v>0</v>
      </c>
      <c r="AE260" s="373"/>
      <c r="AF260" s="425">
        <f t="shared" ref="AF260" si="105">SUM(AF261:AF262)</f>
        <v>0</v>
      </c>
      <c r="AG260" s="252">
        <f>AF260</f>
        <v>0</v>
      </c>
      <c r="AH260" s="159"/>
    </row>
    <row r="261" spans="1:41" ht="110.1" customHeight="1" thickBot="1" x14ac:dyDescent="0.3">
      <c r="A261" s="139"/>
      <c r="B261" s="232" t="s">
        <v>614</v>
      </c>
      <c r="C261" s="293" t="s">
        <v>637</v>
      </c>
      <c r="D261" s="123">
        <v>3</v>
      </c>
      <c r="E261" s="494"/>
      <c r="F261" s="37"/>
      <c r="G261" s="37"/>
      <c r="H261" s="176"/>
      <c r="I261" s="176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421">
        <f t="shared" ref="AD261:AD262" si="106">SUM(ROUNDUP(F261/D261,0),ROUNDUP(G261/D261,0),ROUNDUP(H261/D261,0),ROUNDUP(I261/D261,0),ROUNDUP(J261/D261,0),ROUNDUP(K261/D261,0),ROUNDUP(L261/D261,0),ROUNDUP(M261/D261,0),ROUNDUP(N261/D261,0),ROUNDUP(O261/D261,0),ROUNDUP(P261/D261,0),ROUNDUP(Q261/D261,0),ROUNDUP(R261/D261,0),ROUNDUP(S261/D261,0),ROUNDUP(T261/D261,0),ROUNDUP(U261/D261,0),ROUNDUP(V261/D261,0),ROUNDUP(W261/D261,0),ROUNDUP(X261/D261,0),ROUNDUP(Y261/D261,0),ROUNDUP(Z261/D261,0),ROUNDUP(AA261/D261,0),ROUNDUP(AB261/D261,0),ROUNDUP(AC261/D261,0))*D261</f>
        <v>0</v>
      </c>
      <c r="AE261" s="285">
        <v>28.2</v>
      </c>
      <c r="AF261" s="418">
        <f t="shared" ref="AF261:AF262" si="107">AD261*AE261</f>
        <v>0</v>
      </c>
      <c r="AG261" s="207"/>
      <c r="AH261" s="159"/>
    </row>
    <row r="262" spans="1:41" ht="150" customHeight="1" thickBot="1" x14ac:dyDescent="0.3">
      <c r="A262" s="166"/>
      <c r="B262" s="232" t="s">
        <v>615</v>
      </c>
      <c r="C262" s="293" t="s">
        <v>638</v>
      </c>
      <c r="D262" s="123">
        <v>3</v>
      </c>
      <c r="E262" s="494"/>
      <c r="F262" s="37"/>
      <c r="G262" s="37"/>
      <c r="H262" s="176"/>
      <c r="I262" s="176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421">
        <f t="shared" si="106"/>
        <v>0</v>
      </c>
      <c r="AE262" s="285">
        <v>39.75</v>
      </c>
      <c r="AF262" s="418">
        <f t="shared" si="107"/>
        <v>0</v>
      </c>
      <c r="AG262" s="207"/>
      <c r="AH262" s="159"/>
    </row>
    <row r="263" spans="1:41" ht="50.1" customHeight="1" thickBot="1" x14ac:dyDescent="0.3">
      <c r="A263" s="643" t="s">
        <v>466</v>
      </c>
      <c r="B263" s="621"/>
      <c r="C263" s="644"/>
      <c r="D263" s="635" t="s">
        <v>0</v>
      </c>
      <c r="E263" s="696"/>
      <c r="F263" s="62" t="s">
        <v>469</v>
      </c>
      <c r="G263" s="62" t="s">
        <v>471</v>
      </c>
      <c r="H263" s="332" t="s">
        <v>254</v>
      </c>
      <c r="I263" s="339" t="s">
        <v>474</v>
      </c>
      <c r="J263" s="62" t="s">
        <v>1026</v>
      </c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412" t="s">
        <v>2</v>
      </c>
      <c r="AE263" s="369" t="s">
        <v>304</v>
      </c>
      <c r="AF263" s="418" t="s">
        <v>305</v>
      </c>
      <c r="AG263" s="207"/>
      <c r="AH263" s="159"/>
    </row>
    <row r="264" spans="1:41" ht="50.1" customHeight="1" thickBot="1" x14ac:dyDescent="0.35">
      <c r="A264" s="645"/>
      <c r="B264" s="646"/>
      <c r="C264" s="647"/>
      <c r="D264" s="635"/>
      <c r="E264" s="696"/>
      <c r="F264" s="63" t="s">
        <v>4</v>
      </c>
      <c r="G264" s="63" t="s">
        <v>5</v>
      </c>
      <c r="H264" s="341" t="s">
        <v>253</v>
      </c>
      <c r="I264" s="340" t="s">
        <v>269</v>
      </c>
      <c r="J264" s="63" t="s">
        <v>54</v>
      </c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284"/>
      <c r="AE264" s="284"/>
      <c r="AF264" s="418"/>
      <c r="AG264" s="207"/>
      <c r="AH264" s="159"/>
    </row>
    <row r="265" spans="1:41" ht="40.5" customHeight="1" thickBot="1" x14ac:dyDescent="0.35">
      <c r="A265" s="669"/>
      <c r="B265" s="670"/>
      <c r="C265" s="671"/>
      <c r="D265" s="638"/>
      <c r="E265" s="696"/>
      <c r="F265" s="14"/>
      <c r="G265" s="57"/>
      <c r="H265" s="262"/>
      <c r="I265" s="40"/>
      <c r="J265" s="26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431">
        <f>SUM(AD266:AD271)</f>
        <v>0</v>
      </c>
      <c r="AE265" s="376"/>
      <c r="AF265" s="432">
        <f t="shared" ref="AF265" si="108">SUM(AF266:AF271)</f>
        <v>0</v>
      </c>
      <c r="AG265" s="252">
        <f>AF265</f>
        <v>0</v>
      </c>
      <c r="AH265" s="159"/>
    </row>
    <row r="266" spans="1:41" ht="50.1" customHeight="1" thickBot="1" x14ac:dyDescent="0.3">
      <c r="A266" s="697"/>
      <c r="B266" s="228" t="s">
        <v>264</v>
      </c>
      <c r="C266" s="292" t="s">
        <v>327</v>
      </c>
      <c r="D266" s="124">
        <v>5</v>
      </c>
      <c r="E266" s="10"/>
      <c r="F266" s="37"/>
      <c r="G266" s="37"/>
      <c r="H266" s="80"/>
      <c r="I266" s="80"/>
      <c r="J266" s="176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2"/>
      <c r="V266" s="82"/>
      <c r="W266" s="82"/>
      <c r="X266" s="82"/>
      <c r="Y266" s="82"/>
      <c r="Z266" s="82"/>
      <c r="AA266" s="82"/>
      <c r="AB266" s="82"/>
      <c r="AC266" s="82"/>
      <c r="AD266" s="421">
        <f t="shared" ref="AD266:AD271" si="109">SUM(ROUNDUP(F266/D266,0),ROUNDUP(G266/D266,0),ROUNDUP(H266/D266,0),ROUNDUP(I266/D266,0),ROUNDUP(J266/D266,0),ROUNDUP(K266/D266,0),ROUNDUP(L266/D266,0),ROUNDUP(M266/D266,0),ROUNDUP(N266/D266,0),ROUNDUP(O266/D266,0),ROUNDUP(P266/D266,0),ROUNDUP(Q266/D266,0),ROUNDUP(R266/D266,0),ROUNDUP(S266/D266,0),ROUNDUP(T266/D266,0),ROUNDUP(U266/D266,0),ROUNDUP(V266/D266,0),ROUNDUP(W266/D266,0),ROUNDUP(X266/D266,0),ROUNDUP(Y266/D266,0),ROUNDUP(Z266/D266,0),ROUNDUP(AA266/D266,0),ROUNDUP(AB266/D266,0),ROUNDUP(AC266/D266,0))*D266</f>
        <v>0</v>
      </c>
      <c r="AE266" s="285">
        <v>22.33</v>
      </c>
      <c r="AF266" s="418">
        <f t="shared" ref="AF266:AF271" si="110">AD266*AE266</f>
        <v>0</v>
      </c>
      <c r="AG266" s="207"/>
      <c r="AH266" s="159"/>
    </row>
    <row r="267" spans="1:41" ht="50.1" customHeight="1" thickBot="1" x14ac:dyDescent="0.3">
      <c r="A267" s="737"/>
      <c r="B267" s="228" t="s">
        <v>265</v>
      </c>
      <c r="C267" s="292" t="s">
        <v>367</v>
      </c>
      <c r="D267" s="124">
        <v>3</v>
      </c>
      <c r="E267" s="10"/>
      <c r="F267" s="37"/>
      <c r="G267" s="37"/>
      <c r="H267" s="176"/>
      <c r="I267" s="176"/>
      <c r="J267" s="176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3"/>
      <c r="V267" s="83"/>
      <c r="W267" s="83"/>
      <c r="X267" s="83"/>
      <c r="Y267" s="83"/>
      <c r="Z267" s="83"/>
      <c r="AA267" s="83"/>
      <c r="AB267" s="83"/>
      <c r="AC267" s="83"/>
      <c r="AD267" s="421">
        <f t="shared" si="109"/>
        <v>0</v>
      </c>
      <c r="AE267" s="285">
        <v>29.78</v>
      </c>
      <c r="AF267" s="418">
        <f t="shared" si="110"/>
        <v>0</v>
      </c>
      <c r="AG267" s="207"/>
      <c r="AH267" s="159"/>
    </row>
    <row r="268" spans="1:41" ht="50.1" customHeight="1" thickBot="1" x14ac:dyDescent="0.3">
      <c r="A268" s="699"/>
      <c r="B268" s="228" t="s">
        <v>266</v>
      </c>
      <c r="C268" s="292" t="s">
        <v>328</v>
      </c>
      <c r="D268" s="124">
        <v>3</v>
      </c>
      <c r="E268" s="10"/>
      <c r="F268" s="37"/>
      <c r="G268" s="37"/>
      <c r="H268" s="176"/>
      <c r="I268" s="176"/>
      <c r="J268" s="176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3"/>
      <c r="V268" s="83"/>
      <c r="W268" s="83"/>
      <c r="X268" s="83"/>
      <c r="Y268" s="83"/>
      <c r="Z268" s="83"/>
      <c r="AA268" s="83"/>
      <c r="AB268" s="83"/>
      <c r="AC268" s="83"/>
      <c r="AD268" s="421">
        <f t="shared" si="109"/>
        <v>0</v>
      </c>
      <c r="AE268" s="285">
        <v>34.6</v>
      </c>
      <c r="AF268" s="418">
        <f t="shared" si="110"/>
        <v>0</v>
      </c>
      <c r="AG268" s="207"/>
      <c r="AH268" s="159"/>
    </row>
    <row r="269" spans="1:41" ht="50.1" customHeight="1" thickBot="1" x14ac:dyDescent="0.3">
      <c r="A269" s="697"/>
      <c r="B269" s="228" t="s">
        <v>267</v>
      </c>
      <c r="C269" s="292" t="s">
        <v>329</v>
      </c>
      <c r="D269" s="124">
        <v>3</v>
      </c>
      <c r="E269" s="10"/>
      <c r="F269" s="37"/>
      <c r="G269" s="37"/>
      <c r="H269" s="80"/>
      <c r="I269" s="80"/>
      <c r="J269" s="176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3"/>
      <c r="V269" s="83"/>
      <c r="W269" s="83"/>
      <c r="X269" s="83"/>
      <c r="Y269" s="83"/>
      <c r="Z269" s="83"/>
      <c r="AA269" s="83"/>
      <c r="AB269" s="83"/>
      <c r="AC269" s="83"/>
      <c r="AD269" s="421">
        <f t="shared" si="109"/>
        <v>0</v>
      </c>
      <c r="AE269" s="285">
        <v>33.07</v>
      </c>
      <c r="AF269" s="418">
        <f t="shared" si="110"/>
        <v>0</v>
      </c>
      <c r="AG269" s="207"/>
      <c r="AH269" s="159"/>
    </row>
    <row r="270" spans="1:41" ht="50.1" customHeight="1" thickBot="1" x14ac:dyDescent="0.3">
      <c r="A270" s="698"/>
      <c r="B270" s="228" t="s">
        <v>280</v>
      </c>
      <c r="C270" s="292" t="s">
        <v>368</v>
      </c>
      <c r="D270" s="124">
        <v>3</v>
      </c>
      <c r="E270" s="10"/>
      <c r="F270" s="37"/>
      <c r="G270" s="37"/>
      <c r="H270" s="80"/>
      <c r="I270" s="80"/>
      <c r="J270" s="176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3"/>
      <c r="V270" s="83"/>
      <c r="W270" s="83"/>
      <c r="X270" s="83"/>
      <c r="Y270" s="83"/>
      <c r="Z270" s="83"/>
      <c r="AA270" s="83"/>
      <c r="AB270" s="83"/>
      <c r="AC270" s="83"/>
      <c r="AD270" s="421">
        <f t="shared" si="109"/>
        <v>0</v>
      </c>
      <c r="AE270" s="285">
        <v>46.43</v>
      </c>
      <c r="AF270" s="418">
        <f t="shared" si="110"/>
        <v>0</v>
      </c>
      <c r="AG270" s="207"/>
      <c r="AH270" s="159"/>
    </row>
    <row r="271" spans="1:41" ht="50.1" customHeight="1" thickBot="1" x14ac:dyDescent="0.3">
      <c r="A271" s="699"/>
      <c r="B271" s="234" t="s">
        <v>268</v>
      </c>
      <c r="C271" s="292" t="s">
        <v>330</v>
      </c>
      <c r="D271" s="124">
        <v>1</v>
      </c>
      <c r="E271" s="10"/>
      <c r="F271" s="37"/>
      <c r="G271" s="37"/>
      <c r="H271" s="80"/>
      <c r="I271" s="80"/>
      <c r="J271" s="176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3"/>
      <c r="V271" s="83"/>
      <c r="W271" s="83"/>
      <c r="X271" s="83"/>
      <c r="Y271" s="83"/>
      <c r="Z271" s="83"/>
      <c r="AA271" s="83"/>
      <c r="AB271" s="83"/>
      <c r="AC271" s="83"/>
      <c r="AD271" s="421">
        <f t="shared" si="109"/>
        <v>0</v>
      </c>
      <c r="AE271" s="285">
        <v>54.93</v>
      </c>
      <c r="AF271" s="418">
        <f t="shared" si="110"/>
        <v>0</v>
      </c>
      <c r="AG271" s="207"/>
      <c r="AH271" s="159"/>
    </row>
    <row r="272" spans="1:41" ht="50.1" customHeight="1" thickBot="1" x14ac:dyDescent="0.3">
      <c r="A272" s="643" t="s">
        <v>466</v>
      </c>
      <c r="B272" s="621"/>
      <c r="C272" s="644"/>
      <c r="D272" s="649" t="s">
        <v>467</v>
      </c>
      <c r="E272" s="696"/>
      <c r="F272" s="62" t="s">
        <v>469</v>
      </c>
      <c r="G272" s="62" t="s">
        <v>471</v>
      </c>
      <c r="H272" s="332" t="s">
        <v>254</v>
      </c>
      <c r="I272" s="339" t="s">
        <v>474</v>
      </c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412" t="s">
        <v>2</v>
      </c>
      <c r="AE272" s="369" t="s">
        <v>304</v>
      </c>
      <c r="AF272" s="418" t="s">
        <v>305</v>
      </c>
      <c r="AG272" s="207"/>
      <c r="AH272" s="159"/>
    </row>
    <row r="273" spans="1:34" ht="50.1" customHeight="1" thickBot="1" x14ac:dyDescent="0.35">
      <c r="A273" s="645"/>
      <c r="B273" s="646"/>
      <c r="C273" s="647"/>
      <c r="D273" s="650"/>
      <c r="E273" s="696"/>
      <c r="F273" s="63" t="s">
        <v>4</v>
      </c>
      <c r="G273" s="63" t="s">
        <v>5</v>
      </c>
      <c r="H273" s="341" t="s">
        <v>253</v>
      </c>
      <c r="I273" s="340" t="s">
        <v>269</v>
      </c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284"/>
      <c r="AE273" s="284"/>
      <c r="AF273" s="418"/>
      <c r="AG273" s="207"/>
      <c r="AH273" s="159"/>
    </row>
    <row r="274" spans="1:34" ht="46.5" customHeight="1" thickBot="1" x14ac:dyDescent="0.35">
      <c r="A274" s="669"/>
      <c r="B274" s="670"/>
      <c r="C274" s="671"/>
      <c r="D274" s="651"/>
      <c r="E274" s="696"/>
      <c r="F274" s="14"/>
      <c r="G274" s="57"/>
      <c r="H274" s="262"/>
      <c r="I274" s="4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429">
        <f>SUM(AD275:AD280)</f>
        <v>0</v>
      </c>
      <c r="AE274" s="375"/>
      <c r="AF274" s="430">
        <f t="shared" ref="AF274" si="111">SUM(AF275:AF280)</f>
        <v>0</v>
      </c>
      <c r="AG274" s="252">
        <f>AF274</f>
        <v>0</v>
      </c>
      <c r="AH274" s="159"/>
    </row>
    <row r="275" spans="1:34" ht="50.1" customHeight="1" thickBot="1" x14ac:dyDescent="0.3">
      <c r="A275" s="697"/>
      <c r="B275" s="228" t="s">
        <v>331</v>
      </c>
      <c r="C275" s="292" t="s">
        <v>645</v>
      </c>
      <c r="D275" s="124">
        <v>5</v>
      </c>
      <c r="E275" s="10"/>
      <c r="F275" s="37"/>
      <c r="G275" s="37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2"/>
      <c r="V275" s="82"/>
      <c r="W275" s="82"/>
      <c r="X275" s="82"/>
      <c r="Y275" s="82"/>
      <c r="Z275" s="82"/>
      <c r="AA275" s="82"/>
      <c r="AB275" s="82"/>
      <c r="AC275" s="82"/>
      <c r="AD275" s="421">
        <f t="shared" ref="AD275:AD280" si="112">SUM(ROUNDUP(F275/D275,0),ROUNDUP(G275/D275,0),ROUNDUP(H275/D275,0),ROUNDUP(I275/D275,0),ROUNDUP(J275/D275,0),ROUNDUP(K275/D275,0),ROUNDUP(L275/D275,0),ROUNDUP(M275/D275,0),ROUNDUP(N275/D275,0),ROUNDUP(O275/D275,0),ROUNDUP(P275/D275,0),ROUNDUP(Q275/D275,0),ROUNDUP(R275/D275,0),ROUNDUP(S275/D275,0),ROUNDUP(T275/D275,0),ROUNDUP(U275/D275,0),ROUNDUP(V275/D275,0),ROUNDUP(W275/D275,0),ROUNDUP(X275/D275,0),ROUNDUP(Y275/D275,0),ROUNDUP(Z275/D275,0),ROUNDUP(AA275/D275,0),ROUNDUP(AB275/D275,0),ROUNDUP(AC275/D275,0))*D275</f>
        <v>0</v>
      </c>
      <c r="AE275" s="285">
        <v>36.049999999999997</v>
      </c>
      <c r="AF275" s="418">
        <f t="shared" ref="AF275:AF280" si="113">AD275*AE275</f>
        <v>0</v>
      </c>
      <c r="AG275" s="207"/>
      <c r="AH275" s="159"/>
    </row>
    <row r="276" spans="1:34" ht="50.1" customHeight="1" thickBot="1" x14ac:dyDescent="0.3">
      <c r="A276" s="698"/>
      <c r="B276" s="228" t="s">
        <v>376</v>
      </c>
      <c r="C276" s="292" t="s">
        <v>646</v>
      </c>
      <c r="D276" s="124">
        <v>3</v>
      </c>
      <c r="E276" s="10"/>
      <c r="F276" s="37"/>
      <c r="G276" s="37"/>
      <c r="H276" s="176"/>
      <c r="I276" s="176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2"/>
      <c r="V276" s="82"/>
      <c r="W276" s="82"/>
      <c r="X276" s="82"/>
      <c r="Y276" s="82"/>
      <c r="Z276" s="82"/>
      <c r="AA276" s="82"/>
      <c r="AB276" s="82"/>
      <c r="AC276" s="82"/>
      <c r="AD276" s="421">
        <f t="shared" si="112"/>
        <v>0</v>
      </c>
      <c r="AE276" s="285">
        <v>51.05</v>
      </c>
      <c r="AF276" s="418">
        <f t="shared" si="113"/>
        <v>0</v>
      </c>
      <c r="AG276" s="207"/>
      <c r="AH276" s="159"/>
    </row>
    <row r="277" spans="1:34" ht="50.1" customHeight="1" thickBot="1" x14ac:dyDescent="0.3">
      <c r="A277" s="699"/>
      <c r="B277" s="228" t="s">
        <v>332</v>
      </c>
      <c r="C277" s="292" t="s">
        <v>647</v>
      </c>
      <c r="D277" s="124">
        <v>3</v>
      </c>
      <c r="E277" s="10"/>
      <c r="F277" s="37"/>
      <c r="G277" s="37"/>
      <c r="H277" s="176"/>
      <c r="I277" s="176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3"/>
      <c r="V277" s="83"/>
      <c r="W277" s="83"/>
      <c r="X277" s="83"/>
      <c r="Y277" s="83"/>
      <c r="Z277" s="83"/>
      <c r="AA277" s="83"/>
      <c r="AB277" s="83"/>
      <c r="AC277" s="83"/>
      <c r="AD277" s="421">
        <f t="shared" si="112"/>
        <v>0</v>
      </c>
      <c r="AE277" s="285">
        <v>63.97</v>
      </c>
      <c r="AF277" s="418">
        <f t="shared" si="113"/>
        <v>0</v>
      </c>
      <c r="AG277" s="207"/>
      <c r="AH277" s="159"/>
    </row>
    <row r="278" spans="1:34" ht="50.1" customHeight="1" thickBot="1" x14ac:dyDescent="0.3">
      <c r="A278" s="697"/>
      <c r="B278" s="228" t="s">
        <v>333</v>
      </c>
      <c r="C278" s="292" t="s">
        <v>648</v>
      </c>
      <c r="D278" s="124">
        <v>3</v>
      </c>
      <c r="E278" s="10"/>
      <c r="F278" s="37"/>
      <c r="G278" s="37"/>
      <c r="H278" s="176"/>
      <c r="I278" s="176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3"/>
      <c r="V278" s="83"/>
      <c r="W278" s="83"/>
      <c r="X278" s="83"/>
      <c r="Y278" s="83"/>
      <c r="Z278" s="83"/>
      <c r="AA278" s="83"/>
      <c r="AB278" s="83"/>
      <c r="AC278" s="83"/>
      <c r="AD278" s="421">
        <f t="shared" si="112"/>
        <v>0</v>
      </c>
      <c r="AE278" s="285">
        <v>51.37</v>
      </c>
      <c r="AF278" s="418">
        <f t="shared" si="113"/>
        <v>0</v>
      </c>
      <c r="AG278" s="207"/>
      <c r="AH278" s="159"/>
    </row>
    <row r="279" spans="1:34" ht="50.1" customHeight="1" thickBot="1" x14ac:dyDescent="0.3">
      <c r="A279" s="698"/>
      <c r="B279" s="228" t="s">
        <v>377</v>
      </c>
      <c r="C279" s="292" t="s">
        <v>649</v>
      </c>
      <c r="D279" s="124">
        <v>3</v>
      </c>
      <c r="E279" s="10"/>
      <c r="F279" s="37"/>
      <c r="G279" s="37"/>
      <c r="H279" s="176"/>
      <c r="I279" s="176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3"/>
      <c r="V279" s="83"/>
      <c r="W279" s="83"/>
      <c r="X279" s="83"/>
      <c r="Y279" s="83"/>
      <c r="Z279" s="83"/>
      <c r="AA279" s="83"/>
      <c r="AB279" s="83"/>
      <c r="AC279" s="83"/>
      <c r="AD279" s="421">
        <f t="shared" si="112"/>
        <v>0</v>
      </c>
      <c r="AE279" s="285">
        <v>79.099999999999994</v>
      </c>
      <c r="AF279" s="418">
        <f t="shared" si="113"/>
        <v>0</v>
      </c>
      <c r="AG279" s="207"/>
      <c r="AH279" s="159"/>
    </row>
    <row r="280" spans="1:34" ht="50.1" customHeight="1" thickBot="1" x14ac:dyDescent="0.3">
      <c r="A280" s="699"/>
      <c r="B280" s="234" t="s">
        <v>334</v>
      </c>
      <c r="C280" s="292" t="s">
        <v>650</v>
      </c>
      <c r="D280" s="124">
        <v>1</v>
      </c>
      <c r="E280" s="10"/>
      <c r="F280" s="37"/>
      <c r="G280" s="37"/>
      <c r="H280" s="176"/>
      <c r="I280" s="176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3"/>
      <c r="V280" s="83"/>
      <c r="W280" s="83"/>
      <c r="X280" s="83"/>
      <c r="Y280" s="83"/>
      <c r="Z280" s="83"/>
      <c r="AA280" s="83"/>
      <c r="AB280" s="83"/>
      <c r="AC280" s="83"/>
      <c r="AD280" s="421">
        <f t="shared" si="112"/>
        <v>0</v>
      </c>
      <c r="AE280" s="285">
        <v>104.35</v>
      </c>
      <c r="AF280" s="418">
        <f t="shared" si="113"/>
        <v>0</v>
      </c>
      <c r="AG280" s="207"/>
      <c r="AH280" s="159"/>
    </row>
    <row r="281" spans="1:34" ht="50.1" customHeight="1" thickBot="1" x14ac:dyDescent="0.3">
      <c r="A281" s="643" t="s">
        <v>466</v>
      </c>
      <c r="B281" s="621"/>
      <c r="C281" s="644"/>
      <c r="D281" s="738" t="s">
        <v>0</v>
      </c>
      <c r="E281" s="23"/>
      <c r="F281" s="332" t="s">
        <v>469</v>
      </c>
      <c r="G281" s="62" t="s">
        <v>471</v>
      </c>
      <c r="H281" s="332" t="s">
        <v>254</v>
      </c>
      <c r="I281" s="162" t="s">
        <v>475</v>
      </c>
      <c r="J281" s="164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412" t="s">
        <v>2</v>
      </c>
      <c r="AE281" s="369" t="s">
        <v>304</v>
      </c>
      <c r="AF281" s="418" t="s">
        <v>305</v>
      </c>
      <c r="AG281" s="207"/>
      <c r="AH281" s="159"/>
    </row>
    <row r="282" spans="1:34" ht="50.1" customHeight="1" thickBot="1" x14ac:dyDescent="0.35">
      <c r="A282" s="645"/>
      <c r="B282" s="646"/>
      <c r="C282" s="647"/>
      <c r="D282" s="739"/>
      <c r="E282" s="23"/>
      <c r="F282" s="333" t="s">
        <v>4</v>
      </c>
      <c r="G282" s="63" t="s">
        <v>5</v>
      </c>
      <c r="H282" s="333" t="s">
        <v>253</v>
      </c>
      <c r="I282" s="63" t="s">
        <v>378</v>
      </c>
      <c r="J282" s="164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433"/>
      <c r="AE282" s="374"/>
      <c r="AF282" s="418"/>
      <c r="AG282" s="207"/>
      <c r="AH282" s="159"/>
    </row>
    <row r="283" spans="1:34" ht="41.25" customHeight="1" thickBot="1" x14ac:dyDescent="0.35">
      <c r="A283" s="669"/>
      <c r="B283" s="670"/>
      <c r="C283" s="671"/>
      <c r="D283" s="740"/>
      <c r="E283" s="23"/>
      <c r="F283" s="33"/>
      <c r="G283" s="57"/>
      <c r="H283" s="262"/>
      <c r="I283" s="257"/>
      <c r="J283" s="164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431">
        <f>SUM(AD284:AD287)</f>
        <v>0</v>
      </c>
      <c r="AE283" s="376"/>
      <c r="AF283" s="432">
        <f t="shared" ref="AF283" si="114">SUM(AF284:AF287)</f>
        <v>0</v>
      </c>
      <c r="AG283" s="252">
        <f>AF283</f>
        <v>0</v>
      </c>
      <c r="AH283" s="159"/>
    </row>
    <row r="284" spans="1:34" ht="80.099999999999994" customHeight="1" thickBot="1" x14ac:dyDescent="0.3">
      <c r="A284" s="693"/>
      <c r="B284" s="232" t="s">
        <v>616</v>
      </c>
      <c r="C284" s="295" t="s">
        <v>323</v>
      </c>
      <c r="D284" s="123">
        <v>5</v>
      </c>
      <c r="E284" s="32"/>
      <c r="F284" s="131"/>
      <c r="G284" s="37"/>
      <c r="H284" s="131"/>
      <c r="I284" s="37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421">
        <f t="shared" ref="AD284:AD287" si="115">SUM(ROUNDUP(F284/D284,0),ROUNDUP(G284/D284,0),ROUNDUP(H284/D284,0),ROUNDUP(I284/D284,0),ROUNDUP(J284/D284,0),ROUNDUP(K284/D284,0),ROUNDUP(L284/D284,0),ROUNDUP(M284/D284,0),ROUNDUP(N284/D284,0),ROUNDUP(O284/D284,0),ROUNDUP(P284/D284,0),ROUNDUP(Q284/D284,0),ROUNDUP(R284/D284,0),ROUNDUP(S284/D284,0),ROUNDUP(T284/D284,0),ROUNDUP(U284/D284,0),ROUNDUP(V284/D284,0),ROUNDUP(W284/D284,0),ROUNDUP(X284/D284,0),ROUNDUP(Y284/D284,0),ROUNDUP(Z284/D284,0),ROUNDUP(AA284/D284,0),ROUNDUP(AB284/D284,0),ROUNDUP(AC284/D284,0))*D284</f>
        <v>0</v>
      </c>
      <c r="AE284" s="285">
        <v>22.33</v>
      </c>
      <c r="AF284" s="418">
        <f t="shared" ref="AF284:AF287" si="116">AD284*AE284</f>
        <v>0</v>
      </c>
      <c r="AG284" s="207"/>
      <c r="AH284" s="159"/>
    </row>
    <row r="285" spans="1:34" ht="80.099999999999994" customHeight="1" thickBot="1" x14ac:dyDescent="0.3">
      <c r="A285" s="694"/>
      <c r="B285" s="232" t="s">
        <v>617</v>
      </c>
      <c r="C285" s="295" t="s">
        <v>324</v>
      </c>
      <c r="D285" s="123">
        <v>3</v>
      </c>
      <c r="E285" s="32"/>
      <c r="F285" s="342"/>
      <c r="G285" s="37"/>
      <c r="H285" s="259"/>
      <c r="I285" s="37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421">
        <f t="shared" si="115"/>
        <v>0</v>
      </c>
      <c r="AE285" s="285">
        <v>34.6</v>
      </c>
      <c r="AF285" s="418">
        <f t="shared" si="116"/>
        <v>0</v>
      </c>
      <c r="AG285" s="207"/>
      <c r="AH285" s="159"/>
    </row>
    <row r="286" spans="1:34" ht="80.099999999999994" customHeight="1" thickBot="1" x14ac:dyDescent="0.3">
      <c r="A286" s="692"/>
      <c r="B286" s="232" t="s">
        <v>618</v>
      </c>
      <c r="C286" s="295" t="s">
        <v>325</v>
      </c>
      <c r="D286" s="123">
        <v>3</v>
      </c>
      <c r="E286" s="32"/>
      <c r="F286" s="176"/>
      <c r="G286" s="37"/>
      <c r="H286" s="176"/>
      <c r="I286" s="37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421">
        <f t="shared" si="115"/>
        <v>0</v>
      </c>
      <c r="AE286" s="285">
        <v>33.07</v>
      </c>
      <c r="AF286" s="418">
        <f t="shared" si="116"/>
        <v>0</v>
      </c>
      <c r="AG286" s="207"/>
      <c r="AH286" s="159"/>
    </row>
    <row r="287" spans="1:34" ht="80.099999999999994" customHeight="1" thickBot="1" x14ac:dyDescent="0.3">
      <c r="A287" s="694"/>
      <c r="B287" s="232" t="s">
        <v>619</v>
      </c>
      <c r="C287" s="295" t="s">
        <v>326</v>
      </c>
      <c r="D287" s="123">
        <v>1</v>
      </c>
      <c r="E287" s="32"/>
      <c r="F287" s="176"/>
      <c r="G287" s="37"/>
      <c r="H287" s="176"/>
      <c r="I287" s="37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421">
        <f t="shared" si="115"/>
        <v>0</v>
      </c>
      <c r="AE287" s="285">
        <v>54.93</v>
      </c>
      <c r="AF287" s="418">
        <f t="shared" si="116"/>
        <v>0</v>
      </c>
      <c r="AG287" s="207"/>
      <c r="AH287" s="159"/>
    </row>
    <row r="288" spans="1:34" ht="50.1" customHeight="1" thickBot="1" x14ac:dyDescent="0.3">
      <c r="A288" s="643" t="s">
        <v>466</v>
      </c>
      <c r="B288" s="621"/>
      <c r="C288" s="644"/>
      <c r="D288" s="727" t="s">
        <v>0</v>
      </c>
      <c r="E288" s="23"/>
      <c r="F288" s="332" t="s">
        <v>469</v>
      </c>
      <c r="G288" s="62" t="s">
        <v>471</v>
      </c>
      <c r="H288" s="332" t="s">
        <v>254</v>
      </c>
      <c r="I288" s="162" t="s">
        <v>475</v>
      </c>
      <c r="J288" s="164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412" t="s">
        <v>2</v>
      </c>
      <c r="AE288" s="369" t="s">
        <v>304</v>
      </c>
      <c r="AF288" s="418" t="s">
        <v>305</v>
      </c>
      <c r="AG288" s="207"/>
      <c r="AH288" s="159"/>
    </row>
    <row r="289" spans="1:34" ht="50.1" customHeight="1" thickBot="1" x14ac:dyDescent="0.35">
      <c r="A289" s="645"/>
      <c r="B289" s="646"/>
      <c r="C289" s="647"/>
      <c r="D289" s="728"/>
      <c r="E289" s="23"/>
      <c r="F289" s="333" t="s">
        <v>4</v>
      </c>
      <c r="G289" s="63" t="s">
        <v>5</v>
      </c>
      <c r="H289" s="333" t="s">
        <v>253</v>
      </c>
      <c r="I289" s="63" t="s">
        <v>378</v>
      </c>
      <c r="J289" s="164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423"/>
      <c r="AE289" s="374"/>
      <c r="AF289" s="418"/>
      <c r="AG289" s="207"/>
      <c r="AH289" s="159"/>
    </row>
    <row r="290" spans="1:34" ht="42" customHeight="1" thickBot="1" x14ac:dyDescent="0.35">
      <c r="A290" s="669"/>
      <c r="B290" s="670"/>
      <c r="C290" s="671"/>
      <c r="D290" s="729"/>
      <c r="E290" s="23"/>
      <c r="F290" s="33"/>
      <c r="G290" s="59"/>
      <c r="H290" s="261"/>
      <c r="I290" s="257"/>
      <c r="J290" s="164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431">
        <f>SUM(AD291:AD296)</f>
        <v>0</v>
      </c>
      <c r="AE290" s="376"/>
      <c r="AF290" s="432">
        <f t="shared" ref="AF290" si="117">SUM(AF291:AF296)</f>
        <v>0</v>
      </c>
      <c r="AG290" s="252">
        <f>AF290</f>
        <v>0</v>
      </c>
      <c r="AH290" s="159"/>
    </row>
    <row r="291" spans="1:34" ht="50.1" customHeight="1" thickBot="1" x14ac:dyDescent="0.3">
      <c r="A291" s="692"/>
      <c r="B291" s="232" t="s">
        <v>620</v>
      </c>
      <c r="C291" s="295" t="s">
        <v>1074</v>
      </c>
      <c r="D291" s="123">
        <v>5</v>
      </c>
      <c r="E291" s="32"/>
      <c r="F291" s="131"/>
      <c r="G291" s="37"/>
      <c r="H291" s="80"/>
      <c r="I291" s="37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421">
        <f t="shared" ref="AD291:AD296" si="118">SUM(ROUNDUP(F291/D291,0),ROUNDUP(G291/D291,0),ROUNDUP(H291/D291,0),ROUNDUP(I291/D291,0),ROUNDUP(J291/D291,0),ROUNDUP(K291/D291,0),ROUNDUP(L291/D291,0),ROUNDUP(M291/D291,0),ROUNDUP(N291/D291,0),ROUNDUP(O291/D291,0),ROUNDUP(P291/D291,0),ROUNDUP(Q291/D291,0),ROUNDUP(R291/D291,0),ROUNDUP(S291/D291,0),ROUNDUP(T291/D291,0),ROUNDUP(U291/D291,0),ROUNDUP(V291/D291,0),ROUNDUP(W291/D291,0),ROUNDUP(X291/D291,0),ROUNDUP(Y291/D291,0),ROUNDUP(Z291/D291,0),ROUNDUP(AA291/D291,0),ROUNDUP(AB291/D291,0),ROUNDUP(AC291/D291,0))*D291</f>
        <v>0</v>
      </c>
      <c r="AE291" s="285">
        <v>35.840000000000003</v>
      </c>
      <c r="AF291" s="418">
        <f t="shared" ref="AF291:AF296" si="119">AD291*AE291</f>
        <v>0</v>
      </c>
      <c r="AG291" s="207"/>
      <c r="AH291" s="159"/>
    </row>
    <row r="292" spans="1:34" ht="50.1" customHeight="1" thickBot="1" x14ac:dyDescent="0.3">
      <c r="A292" s="693"/>
      <c r="B292" s="232" t="s">
        <v>621</v>
      </c>
      <c r="C292" s="295" t="s">
        <v>1075</v>
      </c>
      <c r="D292" s="123">
        <v>3</v>
      </c>
      <c r="E292" s="32"/>
      <c r="F292" s="176"/>
      <c r="G292" s="37"/>
      <c r="H292" s="176"/>
      <c r="I292" s="37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421">
        <f t="shared" si="118"/>
        <v>0</v>
      </c>
      <c r="AE292" s="285">
        <v>45.96</v>
      </c>
      <c r="AF292" s="418">
        <f t="shared" si="119"/>
        <v>0</v>
      </c>
      <c r="AG292" s="207"/>
      <c r="AH292" s="159"/>
    </row>
    <row r="293" spans="1:34" ht="50.1" customHeight="1" thickBot="1" x14ac:dyDescent="0.3">
      <c r="A293" s="694"/>
      <c r="B293" s="232" t="s">
        <v>622</v>
      </c>
      <c r="C293" s="295" t="s">
        <v>1076</v>
      </c>
      <c r="D293" s="123">
        <v>3</v>
      </c>
      <c r="E293" s="32"/>
      <c r="F293" s="176"/>
      <c r="G293" s="37"/>
      <c r="H293" s="176"/>
      <c r="I293" s="37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421">
        <f t="shared" si="118"/>
        <v>0</v>
      </c>
      <c r="AE293" s="285">
        <v>63.97</v>
      </c>
      <c r="AF293" s="418">
        <f t="shared" si="119"/>
        <v>0</v>
      </c>
      <c r="AG293" s="207"/>
      <c r="AH293" s="159"/>
    </row>
    <row r="294" spans="1:34" ht="50.1" customHeight="1" thickBot="1" x14ac:dyDescent="0.3">
      <c r="A294" s="692"/>
      <c r="B294" s="232" t="s">
        <v>623</v>
      </c>
      <c r="C294" s="295" t="s">
        <v>1077</v>
      </c>
      <c r="D294" s="123">
        <v>3</v>
      </c>
      <c r="E294" s="32"/>
      <c r="F294" s="176"/>
      <c r="G294" s="37"/>
      <c r="H294" s="176"/>
      <c r="I294" s="37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421">
        <f t="shared" si="118"/>
        <v>0</v>
      </c>
      <c r="AE294" s="285">
        <v>46.17</v>
      </c>
      <c r="AF294" s="418">
        <f t="shared" si="119"/>
        <v>0</v>
      </c>
      <c r="AG294" s="207"/>
      <c r="AH294" s="159"/>
    </row>
    <row r="295" spans="1:34" ht="50.1" customHeight="1" thickBot="1" x14ac:dyDescent="0.3">
      <c r="A295" s="693"/>
      <c r="B295" s="235" t="s">
        <v>624</v>
      </c>
      <c r="C295" s="295" t="s">
        <v>1078</v>
      </c>
      <c r="D295" s="123">
        <v>3</v>
      </c>
      <c r="E295" s="32"/>
      <c r="F295" s="176"/>
      <c r="G295" s="37"/>
      <c r="H295" s="176"/>
      <c r="I295" s="37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421">
        <f t="shared" si="118"/>
        <v>0</v>
      </c>
      <c r="AE295" s="285">
        <v>74.77</v>
      </c>
      <c r="AF295" s="418">
        <f t="shared" si="119"/>
        <v>0</v>
      </c>
      <c r="AG295" s="207"/>
      <c r="AH295" s="159"/>
    </row>
    <row r="296" spans="1:34" ht="50.1" customHeight="1" thickBot="1" x14ac:dyDescent="0.3">
      <c r="A296" s="694"/>
      <c r="B296" s="235" t="s">
        <v>625</v>
      </c>
      <c r="C296" s="295" t="s">
        <v>1079</v>
      </c>
      <c r="D296" s="123">
        <v>1</v>
      </c>
      <c r="E296" s="32"/>
      <c r="F296" s="176"/>
      <c r="G296" s="37"/>
      <c r="H296" s="176"/>
      <c r="I296" s="37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421">
        <f t="shared" si="118"/>
        <v>0</v>
      </c>
      <c r="AE296" s="285">
        <v>104.35</v>
      </c>
      <c r="AF296" s="418">
        <f t="shared" si="119"/>
        <v>0</v>
      </c>
      <c r="AG296" s="207"/>
      <c r="AH296" s="159"/>
    </row>
    <row r="297" spans="1:34" ht="50.1" customHeight="1" thickBot="1" x14ac:dyDescent="0.3">
      <c r="A297" s="643" t="s">
        <v>466</v>
      </c>
      <c r="B297" s="621"/>
      <c r="C297" s="644"/>
      <c r="D297" s="649" t="s">
        <v>467</v>
      </c>
      <c r="E297" s="23"/>
      <c r="F297" s="62" t="s">
        <v>469</v>
      </c>
      <c r="G297" s="62" t="s">
        <v>471</v>
      </c>
      <c r="H297" s="332" t="s">
        <v>476</v>
      </c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412" t="s">
        <v>2</v>
      </c>
      <c r="AE297" s="369" t="s">
        <v>304</v>
      </c>
      <c r="AF297" s="418" t="s">
        <v>305</v>
      </c>
      <c r="AG297" s="207"/>
      <c r="AH297" s="159"/>
    </row>
    <row r="298" spans="1:34" ht="50.1" customHeight="1" thickBot="1" x14ac:dyDescent="0.35">
      <c r="A298" s="645"/>
      <c r="B298" s="646"/>
      <c r="C298" s="647"/>
      <c r="D298" s="650"/>
      <c r="E298" s="23"/>
      <c r="F298" s="63" t="s">
        <v>4</v>
      </c>
      <c r="G298" s="63" t="s">
        <v>5</v>
      </c>
      <c r="H298" s="333" t="s">
        <v>279</v>
      </c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427"/>
      <c r="AE298" s="374"/>
      <c r="AF298" s="418"/>
      <c r="AG298" s="207"/>
      <c r="AH298" s="159"/>
    </row>
    <row r="299" spans="1:34" ht="42" customHeight="1" thickBot="1" x14ac:dyDescent="0.35">
      <c r="A299" s="669"/>
      <c r="B299" s="670"/>
      <c r="C299" s="671"/>
      <c r="D299" s="651"/>
      <c r="E299" s="23"/>
      <c r="F299" s="33"/>
      <c r="G299" s="33"/>
      <c r="H299" s="4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428">
        <f>SUM(AD300:AD303)</f>
        <v>0</v>
      </c>
      <c r="AE299" s="373"/>
      <c r="AF299" s="425">
        <f t="shared" ref="AF299" si="120">SUM(AF300:AF303)</f>
        <v>0</v>
      </c>
      <c r="AG299" s="252">
        <f>AF299</f>
        <v>0</v>
      </c>
      <c r="AH299" s="159"/>
    </row>
    <row r="300" spans="1:34" ht="80.099999999999994" customHeight="1" thickBot="1" x14ac:dyDescent="0.3">
      <c r="A300" s="672"/>
      <c r="B300" s="232" t="s">
        <v>604</v>
      </c>
      <c r="C300" s="295" t="s">
        <v>301</v>
      </c>
      <c r="D300" s="123">
        <v>5</v>
      </c>
      <c r="E300" s="495"/>
      <c r="F300" s="37"/>
      <c r="G300" s="37"/>
      <c r="H300" s="164"/>
      <c r="I300" s="164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421">
        <f t="shared" ref="AD300:AD303" si="121">SUM(ROUNDUP(F300/D300,0),ROUNDUP(G300/D300,0),ROUNDUP(H300/D300,0),ROUNDUP(I300/D300,0),ROUNDUP(J300/D300,0),ROUNDUP(K300/D300,0),ROUNDUP(L300/D300,0),ROUNDUP(M300/D300,0),ROUNDUP(N300/D300,0),ROUNDUP(O300/D300,0),ROUNDUP(P300/D300,0),ROUNDUP(Q300/D300,0),ROUNDUP(R300/D300,0),ROUNDUP(S300/D300,0),ROUNDUP(T300/D300,0),ROUNDUP(U300/D300,0),ROUNDUP(V300/D300,0),ROUNDUP(W300/D300,0),ROUNDUP(X300/D300,0),ROUNDUP(Y300/D300,0),ROUNDUP(Z300/D300,0),ROUNDUP(AA300/D300,0),ROUNDUP(AB300/D300,0),ROUNDUP(AC300/D300,0))*D300</f>
        <v>0</v>
      </c>
      <c r="AE300" s="285">
        <v>22.33</v>
      </c>
      <c r="AF300" s="418">
        <f t="shared" ref="AF300:AF303" si="122">AD300*AE300</f>
        <v>0</v>
      </c>
      <c r="AG300" s="207"/>
      <c r="AH300" s="159"/>
    </row>
    <row r="301" spans="1:34" ht="80.099999999999994" customHeight="1" thickBot="1" x14ac:dyDescent="0.3">
      <c r="A301" s="691"/>
      <c r="B301" s="232" t="s">
        <v>605</v>
      </c>
      <c r="C301" s="295" t="s">
        <v>302</v>
      </c>
      <c r="D301" s="123">
        <v>3</v>
      </c>
      <c r="E301" s="495"/>
      <c r="F301" s="37"/>
      <c r="G301" s="37"/>
      <c r="H301" s="176"/>
      <c r="I301" s="164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421">
        <f t="shared" si="121"/>
        <v>0</v>
      </c>
      <c r="AE301" s="285">
        <v>34.6</v>
      </c>
      <c r="AF301" s="418">
        <f t="shared" si="122"/>
        <v>0</v>
      </c>
      <c r="AG301" s="207"/>
      <c r="AH301" s="159"/>
    </row>
    <row r="302" spans="1:34" ht="80.099999999999994" customHeight="1" thickBot="1" x14ac:dyDescent="0.3">
      <c r="A302" s="672"/>
      <c r="B302" s="232" t="s">
        <v>606</v>
      </c>
      <c r="C302" s="295" t="s">
        <v>299</v>
      </c>
      <c r="D302" s="123">
        <v>3</v>
      </c>
      <c r="E302" s="495"/>
      <c r="F302" s="37"/>
      <c r="G302" s="37"/>
      <c r="H302" s="176"/>
      <c r="I302" s="164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421">
        <f t="shared" si="121"/>
        <v>0</v>
      </c>
      <c r="AE302" s="285">
        <v>33.07</v>
      </c>
      <c r="AF302" s="418">
        <f t="shared" si="122"/>
        <v>0</v>
      </c>
      <c r="AG302" s="207"/>
      <c r="AH302" s="159"/>
    </row>
    <row r="303" spans="1:34" ht="80.099999999999994" customHeight="1" thickBot="1" x14ac:dyDescent="0.3">
      <c r="A303" s="691"/>
      <c r="B303" s="232" t="s">
        <v>607</v>
      </c>
      <c r="C303" s="295" t="s">
        <v>300</v>
      </c>
      <c r="D303" s="123">
        <v>1</v>
      </c>
      <c r="E303" s="495"/>
      <c r="F303" s="37"/>
      <c r="G303" s="37"/>
      <c r="H303" s="176"/>
      <c r="I303" s="164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421">
        <f t="shared" si="121"/>
        <v>0</v>
      </c>
      <c r="AE303" s="285">
        <v>54.93</v>
      </c>
      <c r="AF303" s="418">
        <f t="shared" si="122"/>
        <v>0</v>
      </c>
      <c r="AG303" s="207"/>
      <c r="AH303" s="159"/>
    </row>
    <row r="304" spans="1:34" ht="50.1" customHeight="1" thickBot="1" x14ac:dyDescent="0.3">
      <c r="A304" s="643" t="s">
        <v>466</v>
      </c>
      <c r="B304" s="621"/>
      <c r="C304" s="644"/>
      <c r="D304" s="649" t="s">
        <v>467</v>
      </c>
      <c r="E304" s="9"/>
      <c r="F304" s="69" t="s">
        <v>288</v>
      </c>
      <c r="G304" s="62" t="s">
        <v>469</v>
      </c>
      <c r="H304" s="62" t="s">
        <v>471</v>
      </c>
      <c r="I304" s="62" t="s">
        <v>477</v>
      </c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412" t="s">
        <v>2</v>
      </c>
      <c r="AE304" s="369" t="s">
        <v>304</v>
      </c>
      <c r="AF304" s="418" t="s">
        <v>305</v>
      </c>
      <c r="AG304" s="207"/>
      <c r="AH304" s="159"/>
    </row>
    <row r="305" spans="1:34" ht="50.1" customHeight="1" thickBot="1" x14ac:dyDescent="0.35">
      <c r="A305" s="645"/>
      <c r="B305" s="646"/>
      <c r="C305" s="647"/>
      <c r="D305" s="650"/>
      <c r="E305" s="30"/>
      <c r="F305" s="496" t="s">
        <v>23</v>
      </c>
      <c r="G305" s="497" t="s">
        <v>4</v>
      </c>
      <c r="H305" s="63" t="s">
        <v>5</v>
      </c>
      <c r="I305" s="63" t="s">
        <v>358</v>
      </c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427"/>
      <c r="AE305" s="374"/>
      <c r="AF305" s="418"/>
      <c r="AG305" s="207"/>
      <c r="AH305" s="159"/>
    </row>
    <row r="306" spans="1:34" ht="51" customHeight="1" thickBot="1" x14ac:dyDescent="0.35">
      <c r="A306" s="669"/>
      <c r="B306" s="670"/>
      <c r="C306" s="671"/>
      <c r="D306" s="651"/>
      <c r="E306" s="23"/>
      <c r="F306" s="31"/>
      <c r="G306" s="33"/>
      <c r="H306" s="498"/>
      <c r="I306" s="42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428">
        <f>SUM(AD307:AD310)</f>
        <v>0</v>
      </c>
      <c r="AE306" s="373"/>
      <c r="AF306" s="425">
        <f t="shared" ref="AF306" si="123">SUM(AF307:AF310)</f>
        <v>0</v>
      </c>
      <c r="AG306" s="252">
        <f>AF306</f>
        <v>0</v>
      </c>
      <c r="AH306" s="159"/>
    </row>
    <row r="307" spans="1:34" ht="80.099999999999994" customHeight="1" thickBot="1" x14ac:dyDescent="0.3">
      <c r="A307" s="672"/>
      <c r="B307" s="236" t="s">
        <v>608</v>
      </c>
      <c r="C307" s="290" t="s">
        <v>678</v>
      </c>
      <c r="D307" s="110">
        <v>5</v>
      </c>
      <c r="E307" s="23"/>
      <c r="F307" s="80"/>
      <c r="G307" s="37"/>
      <c r="H307" s="37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421">
        <f t="shared" ref="AD307:AD310" si="124">SUM(ROUNDUP(F307/D307,0),ROUNDUP(G307/D307,0),ROUNDUP(H307/D307,0),ROUNDUP(I307/D307,0),ROUNDUP(J307/D307,0),ROUNDUP(K307/D307,0),ROUNDUP(L307/D307,0),ROUNDUP(M307/D307,0),ROUNDUP(N307/D307,0),ROUNDUP(O307/D307,0),ROUNDUP(P307/D307,0),ROUNDUP(Q307/D307,0),ROUNDUP(R307/D307,0),ROUNDUP(S307/D307,0),ROUNDUP(T307/D307,0),ROUNDUP(U307/D307,0),ROUNDUP(V307/D307,0),ROUNDUP(W307/D307,0),ROUNDUP(X307/D307,0),ROUNDUP(Y307/D307,0),ROUNDUP(Z307/D307,0),ROUNDUP(AA307/D307,0),ROUNDUP(AB307/D307,0),ROUNDUP(AC307/D307,0))*D307</f>
        <v>0</v>
      </c>
      <c r="AE307" s="285">
        <v>22.33</v>
      </c>
      <c r="AF307" s="418">
        <f t="shared" ref="AF307:AF310" si="125">AD307*AE307</f>
        <v>0</v>
      </c>
      <c r="AG307" s="207"/>
      <c r="AH307" s="159"/>
    </row>
    <row r="308" spans="1:34" ht="80.099999999999994" customHeight="1" thickBot="1" x14ac:dyDescent="0.3">
      <c r="A308" s="691"/>
      <c r="B308" s="232" t="s">
        <v>609</v>
      </c>
      <c r="C308" s="295" t="s">
        <v>679</v>
      </c>
      <c r="D308" s="110">
        <v>3</v>
      </c>
      <c r="E308" s="23"/>
      <c r="F308" s="80"/>
      <c r="G308" s="37"/>
      <c r="H308" s="37"/>
      <c r="I308" s="176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421">
        <f t="shared" si="124"/>
        <v>0</v>
      </c>
      <c r="AE308" s="285">
        <v>34.6</v>
      </c>
      <c r="AF308" s="418">
        <f t="shared" si="125"/>
        <v>0</v>
      </c>
      <c r="AG308" s="207"/>
      <c r="AH308" s="159"/>
    </row>
    <row r="309" spans="1:34" ht="80.099999999999994" customHeight="1" thickBot="1" x14ac:dyDescent="0.3">
      <c r="A309" s="691"/>
      <c r="B309" s="232" t="s">
        <v>610</v>
      </c>
      <c r="C309" s="295" t="s">
        <v>680</v>
      </c>
      <c r="D309" s="64">
        <v>3</v>
      </c>
      <c r="E309" s="23"/>
      <c r="F309" s="80"/>
      <c r="G309" s="37"/>
      <c r="H309" s="37"/>
      <c r="I309" s="176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421">
        <f t="shared" si="124"/>
        <v>0</v>
      </c>
      <c r="AE309" s="285">
        <v>33.07</v>
      </c>
      <c r="AF309" s="418">
        <f t="shared" si="125"/>
        <v>0</v>
      </c>
      <c r="AG309" s="207"/>
      <c r="AH309" s="159"/>
    </row>
    <row r="310" spans="1:34" ht="80.099999999999994" customHeight="1" thickBot="1" x14ac:dyDescent="0.3">
      <c r="A310" s="695"/>
      <c r="B310" s="232" t="s">
        <v>611</v>
      </c>
      <c r="C310" s="295" t="s">
        <v>681</v>
      </c>
      <c r="D310" s="64">
        <v>1</v>
      </c>
      <c r="E310" s="23"/>
      <c r="F310" s="259"/>
      <c r="G310" s="37"/>
      <c r="H310" s="37"/>
      <c r="I310" s="176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421">
        <f t="shared" si="124"/>
        <v>0</v>
      </c>
      <c r="AE310" s="285">
        <v>54.93</v>
      </c>
      <c r="AF310" s="418">
        <f t="shared" si="125"/>
        <v>0</v>
      </c>
      <c r="AG310" s="207"/>
      <c r="AH310" s="159"/>
    </row>
    <row r="311" spans="1:34" ht="50.1" customHeight="1" thickBot="1" x14ac:dyDescent="0.3">
      <c r="A311" s="643" t="s">
        <v>466</v>
      </c>
      <c r="B311" s="621"/>
      <c r="C311" s="644"/>
      <c r="D311" s="649" t="s">
        <v>467</v>
      </c>
      <c r="E311" s="23"/>
      <c r="F311" s="332" t="s">
        <v>469</v>
      </c>
      <c r="G311" s="62" t="s">
        <v>471</v>
      </c>
      <c r="H311" s="332" t="s">
        <v>254</v>
      </c>
      <c r="I311" s="64" t="s">
        <v>360</v>
      </c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412" t="s">
        <v>2</v>
      </c>
      <c r="AE311" s="369" t="s">
        <v>304</v>
      </c>
      <c r="AF311" s="418" t="s">
        <v>305</v>
      </c>
      <c r="AG311" s="207"/>
      <c r="AH311" s="159"/>
    </row>
    <row r="312" spans="1:34" ht="50.1" customHeight="1" thickBot="1" x14ac:dyDescent="0.35">
      <c r="A312" s="645"/>
      <c r="B312" s="646"/>
      <c r="C312" s="647"/>
      <c r="D312" s="650"/>
      <c r="E312" s="23"/>
      <c r="F312" s="333" t="s">
        <v>4</v>
      </c>
      <c r="G312" s="63" t="s">
        <v>5</v>
      </c>
      <c r="H312" s="333" t="s">
        <v>253</v>
      </c>
      <c r="I312" s="63" t="s">
        <v>322</v>
      </c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427"/>
      <c r="AE312" s="372"/>
      <c r="AF312" s="418"/>
      <c r="AG312" s="207"/>
      <c r="AH312" s="159"/>
    </row>
    <row r="313" spans="1:34" ht="50.1" customHeight="1" thickBot="1" x14ac:dyDescent="0.35">
      <c r="A313" s="669"/>
      <c r="B313" s="670"/>
      <c r="C313" s="671"/>
      <c r="D313" s="651"/>
      <c r="E313" s="23"/>
      <c r="F313" s="33"/>
      <c r="G313" s="59"/>
      <c r="H313" s="261"/>
      <c r="I313" s="47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428">
        <f>SUM(AD314:AD317)</f>
        <v>0</v>
      </c>
      <c r="AE313" s="373"/>
      <c r="AF313" s="425">
        <f t="shared" ref="AF313" si="126">SUM(AF314:AF317)</f>
        <v>0</v>
      </c>
      <c r="AG313" s="252">
        <f>AF313</f>
        <v>0</v>
      </c>
      <c r="AH313" s="159"/>
    </row>
    <row r="314" spans="1:34" ht="80.099999999999994" customHeight="1" thickBot="1" x14ac:dyDescent="0.3">
      <c r="A314" s="499"/>
      <c r="B314" s="228" t="s">
        <v>427</v>
      </c>
      <c r="C314" s="292" t="s">
        <v>423</v>
      </c>
      <c r="D314" s="124">
        <v>5</v>
      </c>
      <c r="E314" s="10"/>
      <c r="F314" s="131"/>
      <c r="G314" s="37"/>
      <c r="H314" s="80"/>
      <c r="I314" s="37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2"/>
      <c r="W314" s="82"/>
      <c r="X314" s="82"/>
      <c r="Y314" s="82"/>
      <c r="Z314" s="82"/>
      <c r="AA314" s="82"/>
      <c r="AB314" s="82"/>
      <c r="AC314" s="82"/>
      <c r="AD314" s="421">
        <f t="shared" ref="AD314:AD317" si="127">SUM(ROUNDUP(F314/D314,0),ROUNDUP(G314/D314,0),ROUNDUP(H314/D314,0),ROUNDUP(I314/D314,0),ROUNDUP(J314/D314,0),ROUNDUP(K314/D314,0),ROUNDUP(L314/D314,0),ROUNDUP(M314/D314,0),ROUNDUP(N314/D314,0),ROUNDUP(O314/D314,0),ROUNDUP(P314/D314,0),ROUNDUP(Q314/D314,0),ROUNDUP(R314/D314,0),ROUNDUP(S314/D314,0),ROUNDUP(T314/D314,0),ROUNDUP(U314/D314,0),ROUNDUP(V314/D314,0),ROUNDUP(W314/D314,0),ROUNDUP(X314/D314,0),ROUNDUP(Y314/D314,0),ROUNDUP(Z314/D314,0),ROUNDUP(AA314/D314,0),ROUNDUP(AB314/D314,0),ROUNDUP(AC314/D314,0))*D314</f>
        <v>0</v>
      </c>
      <c r="AE314" s="285">
        <v>22.33</v>
      </c>
      <c r="AF314" s="418">
        <f t="shared" ref="AF314:AF317" si="128">AD314*AE314</f>
        <v>0</v>
      </c>
      <c r="AG314" s="207"/>
      <c r="AH314" s="159"/>
    </row>
    <row r="315" spans="1:34" ht="80.099999999999994" customHeight="1" thickBot="1" x14ac:dyDescent="0.3">
      <c r="A315" s="115"/>
      <c r="B315" s="228" t="s">
        <v>428</v>
      </c>
      <c r="C315" s="292" t="s">
        <v>424</v>
      </c>
      <c r="D315" s="124">
        <v>3</v>
      </c>
      <c r="E315" s="10"/>
      <c r="F315" s="80"/>
      <c r="G315" s="37"/>
      <c r="H315" s="176"/>
      <c r="I315" s="37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3"/>
      <c r="W315" s="83"/>
      <c r="X315" s="83"/>
      <c r="Y315" s="83"/>
      <c r="Z315" s="83"/>
      <c r="AA315" s="83"/>
      <c r="AB315" s="83"/>
      <c r="AC315" s="83"/>
      <c r="AD315" s="421">
        <f t="shared" si="127"/>
        <v>0</v>
      </c>
      <c r="AE315" s="285">
        <v>34.6</v>
      </c>
      <c r="AF315" s="418">
        <f t="shared" si="128"/>
        <v>0</v>
      </c>
      <c r="AG315" s="207"/>
      <c r="AH315" s="159"/>
    </row>
    <row r="316" spans="1:34" ht="79.5" customHeight="1" thickBot="1" x14ac:dyDescent="0.3">
      <c r="A316" s="136"/>
      <c r="B316" s="228" t="s">
        <v>429</v>
      </c>
      <c r="C316" s="292" t="s">
        <v>425</v>
      </c>
      <c r="D316" s="124">
        <v>3</v>
      </c>
      <c r="E316" s="10"/>
      <c r="F316" s="176"/>
      <c r="G316" s="37"/>
      <c r="H316" s="176"/>
      <c r="I316" s="37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3"/>
      <c r="W316" s="83"/>
      <c r="X316" s="83"/>
      <c r="Y316" s="83"/>
      <c r="Z316" s="83"/>
      <c r="AA316" s="83"/>
      <c r="AB316" s="83"/>
      <c r="AC316" s="83"/>
      <c r="AD316" s="421">
        <f t="shared" si="127"/>
        <v>0</v>
      </c>
      <c r="AE316" s="285">
        <v>33.07</v>
      </c>
      <c r="AF316" s="418">
        <f t="shared" si="128"/>
        <v>0</v>
      </c>
      <c r="AG316" s="207"/>
      <c r="AH316" s="159"/>
    </row>
    <row r="317" spans="1:34" ht="80.099999999999994" customHeight="1" thickBot="1" x14ac:dyDescent="0.3">
      <c r="A317" s="137"/>
      <c r="B317" s="228" t="s">
        <v>458</v>
      </c>
      <c r="C317" s="292" t="s">
        <v>426</v>
      </c>
      <c r="D317" s="124">
        <v>1</v>
      </c>
      <c r="E317" s="10"/>
      <c r="F317" s="80"/>
      <c r="G317" s="37"/>
      <c r="H317" s="80"/>
      <c r="I317" s="37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3"/>
      <c r="W317" s="83"/>
      <c r="X317" s="83"/>
      <c r="Y317" s="83"/>
      <c r="Z317" s="83"/>
      <c r="AA317" s="83"/>
      <c r="AB317" s="83"/>
      <c r="AC317" s="83"/>
      <c r="AD317" s="421">
        <f t="shared" si="127"/>
        <v>0</v>
      </c>
      <c r="AE317" s="285">
        <v>54.93</v>
      </c>
      <c r="AF317" s="418">
        <f t="shared" si="128"/>
        <v>0</v>
      </c>
      <c r="AG317" s="207"/>
      <c r="AH317" s="159"/>
    </row>
    <row r="318" spans="1:34" ht="50.1" customHeight="1" thickBot="1" x14ac:dyDescent="0.3">
      <c r="A318" s="643" t="s">
        <v>466</v>
      </c>
      <c r="B318" s="621"/>
      <c r="C318" s="644"/>
      <c r="D318" s="649" t="s">
        <v>467</v>
      </c>
      <c r="E318" s="9"/>
      <c r="F318" s="62" t="s">
        <v>469</v>
      </c>
      <c r="G318" s="332" t="s">
        <v>471</v>
      </c>
      <c r="H318" s="338" t="s">
        <v>477</v>
      </c>
      <c r="I318" s="62" t="s">
        <v>677</v>
      </c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412" t="s">
        <v>2</v>
      </c>
      <c r="AE318" s="369" t="s">
        <v>304</v>
      </c>
      <c r="AF318" s="418" t="s">
        <v>305</v>
      </c>
      <c r="AG318" s="207"/>
      <c r="AH318" s="159"/>
    </row>
    <row r="319" spans="1:34" ht="50.1" customHeight="1" thickBot="1" x14ac:dyDescent="0.35">
      <c r="A319" s="645"/>
      <c r="B319" s="646"/>
      <c r="C319" s="647"/>
      <c r="D319" s="650"/>
      <c r="E319" s="9"/>
      <c r="F319" s="63" t="s">
        <v>4</v>
      </c>
      <c r="G319" s="333" t="s">
        <v>5</v>
      </c>
      <c r="H319" s="333" t="s">
        <v>358</v>
      </c>
      <c r="I319" s="63" t="s">
        <v>602</v>
      </c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419"/>
      <c r="AE319" s="284"/>
      <c r="AF319" s="418"/>
      <c r="AG319" s="207"/>
      <c r="AH319" s="159"/>
    </row>
    <row r="320" spans="1:34" ht="50.1" customHeight="1" thickBot="1" x14ac:dyDescent="0.3">
      <c r="A320" s="669"/>
      <c r="B320" s="670"/>
      <c r="C320" s="671"/>
      <c r="D320" s="651"/>
      <c r="E320" s="9"/>
      <c r="F320" s="143"/>
      <c r="G320" s="59"/>
      <c r="H320" s="145"/>
      <c r="I320" s="26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419">
        <f>SUM(AD321:AD322)</f>
        <v>0</v>
      </c>
      <c r="AE320" s="283"/>
      <c r="AF320" s="420">
        <f t="shared" ref="AF320" si="129">SUM(AF321:AF322)</f>
        <v>0</v>
      </c>
      <c r="AG320" s="252">
        <f>AF320</f>
        <v>0</v>
      </c>
      <c r="AH320" s="159"/>
    </row>
    <row r="321" spans="1:34" ht="99.95" customHeight="1" thickBot="1" x14ac:dyDescent="0.3">
      <c r="A321" s="672"/>
      <c r="B321" s="238" t="s">
        <v>581</v>
      </c>
      <c r="C321" s="296" t="s">
        <v>579</v>
      </c>
      <c r="D321" s="190">
        <v>3</v>
      </c>
      <c r="E321" s="9"/>
      <c r="F321" s="37"/>
      <c r="G321" s="176"/>
      <c r="H321" s="176"/>
      <c r="I321" s="37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421">
        <f t="shared" ref="AD321:AD322" si="130">SUM(ROUNDUP(F321/D321,0),ROUNDUP(G321/D321,0),ROUNDUP(H321/D321,0),ROUNDUP(I321/D321,0),ROUNDUP(J321/D321,0),ROUNDUP(K321/D321,0),ROUNDUP(L321/D321,0),ROUNDUP(M321/D321,0),ROUNDUP(N321/D321,0),ROUNDUP(O321/D321,0),ROUNDUP(P321/D321,0),ROUNDUP(Q321/D321,0),ROUNDUP(R321/D321,0),ROUNDUP(S321/D321,0),ROUNDUP(T321/D321,0),ROUNDUP(U321/D321,0),ROUNDUP(V321/D321,0),ROUNDUP(W321/D321,0),ROUNDUP(X321/D321,0),ROUNDUP(Y321/D321,0),ROUNDUP(Z321/D321,0),ROUNDUP(AA321/D321,0),ROUNDUP(AB321/D321,0),ROUNDUP(AC321/D321,0))*D321</f>
        <v>0</v>
      </c>
      <c r="AE321" s="285">
        <v>51.31</v>
      </c>
      <c r="AF321" s="418">
        <f t="shared" ref="AF321:AF322" si="131">AD321*AE321</f>
        <v>0</v>
      </c>
      <c r="AG321" s="207"/>
      <c r="AH321" s="159"/>
    </row>
    <row r="322" spans="1:34" ht="99.95" customHeight="1" thickBot="1" x14ac:dyDescent="0.3">
      <c r="A322" s="691"/>
      <c r="B322" s="238" t="s">
        <v>582</v>
      </c>
      <c r="C322" s="296" t="s">
        <v>580</v>
      </c>
      <c r="D322" s="190">
        <v>1</v>
      </c>
      <c r="E322" s="9"/>
      <c r="F322" s="37"/>
      <c r="G322" s="176"/>
      <c r="H322" s="176"/>
      <c r="I322" s="37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421">
        <f t="shared" si="130"/>
        <v>0</v>
      </c>
      <c r="AE322" s="285">
        <v>104.23</v>
      </c>
      <c r="AF322" s="418">
        <f t="shared" si="131"/>
        <v>0</v>
      </c>
      <c r="AG322" s="207"/>
      <c r="AH322" s="159"/>
    </row>
    <row r="323" spans="1:34" ht="50.1" customHeight="1" thickBot="1" x14ac:dyDescent="0.3">
      <c r="A323" s="643" t="s">
        <v>466</v>
      </c>
      <c r="B323" s="621"/>
      <c r="C323" s="644"/>
      <c r="D323" s="649" t="s">
        <v>467</v>
      </c>
      <c r="E323" s="696"/>
      <c r="F323" s="62" t="s">
        <v>471</v>
      </c>
      <c r="G323" s="62" t="s">
        <v>472</v>
      </c>
      <c r="H323" s="62" t="s">
        <v>473</v>
      </c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412" t="s">
        <v>2</v>
      </c>
      <c r="AE323" s="369" t="s">
        <v>304</v>
      </c>
      <c r="AF323" s="418" t="s">
        <v>305</v>
      </c>
      <c r="AG323" s="207"/>
      <c r="AH323" s="159"/>
    </row>
    <row r="324" spans="1:34" ht="50.1" customHeight="1" thickBot="1" x14ac:dyDescent="0.35">
      <c r="A324" s="645"/>
      <c r="B324" s="646"/>
      <c r="C324" s="647"/>
      <c r="D324" s="650"/>
      <c r="E324" s="696"/>
      <c r="F324" s="63" t="s">
        <v>5</v>
      </c>
      <c r="G324" s="63" t="s">
        <v>430</v>
      </c>
      <c r="H324" s="63" t="s">
        <v>431</v>
      </c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284"/>
      <c r="AE324" s="284"/>
      <c r="AF324" s="418"/>
      <c r="AG324" s="207"/>
      <c r="AH324" s="159"/>
    </row>
    <row r="325" spans="1:34" ht="50.1" customHeight="1" thickBot="1" x14ac:dyDescent="0.35">
      <c r="A325" s="669"/>
      <c r="B325" s="670"/>
      <c r="C325" s="671"/>
      <c r="D325" s="651"/>
      <c r="E325" s="696"/>
      <c r="F325" s="57"/>
      <c r="G325" s="108"/>
      <c r="H325" s="4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429">
        <f>SUM(AD326:AD328)</f>
        <v>0</v>
      </c>
      <c r="AE325" s="375"/>
      <c r="AF325" s="430">
        <f t="shared" ref="AF325" si="132">SUM(AF326:AF328)</f>
        <v>0</v>
      </c>
      <c r="AG325" s="252">
        <f>AF325</f>
        <v>0</v>
      </c>
      <c r="AH325" s="159"/>
    </row>
    <row r="326" spans="1:34" ht="50.1" customHeight="1" thickBot="1" x14ac:dyDescent="0.3">
      <c r="A326" s="697"/>
      <c r="B326" s="228" t="s">
        <v>455</v>
      </c>
      <c r="C326" s="292" t="s">
        <v>432</v>
      </c>
      <c r="D326" s="124">
        <v>3</v>
      </c>
      <c r="E326" s="10"/>
      <c r="F326" s="37"/>
      <c r="G326" s="37"/>
      <c r="H326" s="37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2"/>
      <c r="W326" s="82"/>
      <c r="X326" s="82"/>
      <c r="Y326" s="82"/>
      <c r="Z326" s="82"/>
      <c r="AA326" s="82"/>
      <c r="AB326" s="82"/>
      <c r="AC326" s="82"/>
      <c r="AD326" s="421">
        <f t="shared" ref="AD326:AD328" si="133">SUM(ROUNDUP(F326/D326,0),ROUNDUP(G326/D326,0),ROUNDUP(H326/D326,0),ROUNDUP(I326/D326,0),ROUNDUP(J326/D326,0),ROUNDUP(K326/D326,0),ROUNDUP(L326/D326,0),ROUNDUP(M326/D326,0),ROUNDUP(N326/D326,0),ROUNDUP(O326/D326,0),ROUNDUP(P326/D326,0),ROUNDUP(Q326/D326,0),ROUNDUP(R326/D326,0),ROUNDUP(S326/D326,0),ROUNDUP(T326/D326,0),ROUNDUP(U326/D326,0),ROUNDUP(V326/D326,0),ROUNDUP(W326/D326,0),ROUNDUP(X326/D326,0),ROUNDUP(Y326/D326,0),ROUNDUP(Z326/D326,0),ROUNDUP(AA326/D326,0),ROUNDUP(AB326/D326,0),ROUNDUP(AC326/D326,0))*D326</f>
        <v>0</v>
      </c>
      <c r="AE326" s="285">
        <v>19.809999999999999</v>
      </c>
      <c r="AF326" s="418">
        <f t="shared" ref="AF326:AF328" si="134">AD326*AE326</f>
        <v>0</v>
      </c>
      <c r="AG326" s="207"/>
      <c r="AH326" s="159"/>
    </row>
    <row r="327" spans="1:34" ht="50.1" customHeight="1" thickBot="1" x14ac:dyDescent="0.3">
      <c r="A327" s="698"/>
      <c r="B327" s="228" t="s">
        <v>456</v>
      </c>
      <c r="C327" s="292" t="s">
        <v>434</v>
      </c>
      <c r="D327" s="124">
        <v>3</v>
      </c>
      <c r="E327" s="10"/>
      <c r="F327" s="37"/>
      <c r="G327" s="37"/>
      <c r="H327" s="37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2"/>
      <c r="W327" s="82"/>
      <c r="X327" s="82"/>
      <c r="Y327" s="82"/>
      <c r="Z327" s="82"/>
      <c r="AA327" s="82"/>
      <c r="AB327" s="82"/>
      <c r="AC327" s="82"/>
      <c r="AD327" s="421">
        <f t="shared" si="133"/>
        <v>0</v>
      </c>
      <c r="AE327" s="285">
        <v>24.46</v>
      </c>
      <c r="AF327" s="418">
        <f t="shared" si="134"/>
        <v>0</v>
      </c>
      <c r="AG327" s="207"/>
      <c r="AH327" s="159"/>
    </row>
    <row r="328" spans="1:34" ht="50.1" customHeight="1" thickBot="1" x14ac:dyDescent="0.3">
      <c r="A328" s="699"/>
      <c r="B328" s="228" t="s">
        <v>457</v>
      </c>
      <c r="C328" s="292" t="s">
        <v>433</v>
      </c>
      <c r="D328" s="124">
        <v>3</v>
      </c>
      <c r="E328" s="10"/>
      <c r="F328" s="37"/>
      <c r="G328" s="37"/>
      <c r="H328" s="37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3"/>
      <c r="W328" s="83"/>
      <c r="X328" s="83"/>
      <c r="Y328" s="83"/>
      <c r="Z328" s="83"/>
      <c r="AA328" s="83"/>
      <c r="AB328" s="83"/>
      <c r="AC328" s="83"/>
      <c r="AD328" s="421">
        <f t="shared" si="133"/>
        <v>0</v>
      </c>
      <c r="AE328" s="285">
        <v>29.87</v>
      </c>
      <c r="AF328" s="418">
        <f t="shared" si="134"/>
        <v>0</v>
      </c>
      <c r="AG328" s="207"/>
      <c r="AH328" s="159"/>
    </row>
    <row r="329" spans="1:34" ht="50.1" customHeight="1" thickBot="1" x14ac:dyDescent="0.3">
      <c r="A329" s="643" t="s">
        <v>466</v>
      </c>
      <c r="B329" s="621"/>
      <c r="C329" s="644"/>
      <c r="D329" s="649" t="s">
        <v>467</v>
      </c>
      <c r="E329" s="205"/>
      <c r="F329" s="62" t="s">
        <v>469</v>
      </c>
      <c r="G329" s="62" t="s">
        <v>471</v>
      </c>
      <c r="H329" s="62" t="s">
        <v>477</v>
      </c>
      <c r="I329" s="332" t="s">
        <v>254</v>
      </c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412" t="s">
        <v>2</v>
      </c>
      <c r="AE329" s="369" t="s">
        <v>304</v>
      </c>
      <c r="AF329" s="418" t="s">
        <v>305</v>
      </c>
      <c r="AG329" s="207"/>
      <c r="AH329" s="159"/>
    </row>
    <row r="330" spans="1:34" ht="50.1" customHeight="1" thickBot="1" x14ac:dyDescent="0.35">
      <c r="A330" s="645"/>
      <c r="B330" s="646"/>
      <c r="C330" s="647"/>
      <c r="D330" s="650"/>
      <c r="E330" s="205"/>
      <c r="F330" s="63" t="s">
        <v>4</v>
      </c>
      <c r="G330" s="63" t="s">
        <v>5</v>
      </c>
      <c r="H330" s="63" t="s">
        <v>358</v>
      </c>
      <c r="I330" s="333" t="s">
        <v>253</v>
      </c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419"/>
      <c r="AE330" s="284"/>
      <c r="AF330" s="418"/>
      <c r="AG330" s="207"/>
      <c r="AH330" s="159"/>
    </row>
    <row r="331" spans="1:34" ht="45" customHeight="1" thickBot="1" x14ac:dyDescent="0.3">
      <c r="A331" s="669"/>
      <c r="B331" s="670"/>
      <c r="C331" s="671"/>
      <c r="D331" s="651"/>
      <c r="E331" s="205"/>
      <c r="F331" s="208"/>
      <c r="G331" s="191"/>
      <c r="H331" s="209"/>
      <c r="I331" s="169"/>
      <c r="J331" s="80" t="s">
        <v>542</v>
      </c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419">
        <f>SUM(AD332:AD333)</f>
        <v>0</v>
      </c>
      <c r="AE331" s="283"/>
      <c r="AF331" s="420">
        <f t="shared" ref="AF331" si="135">SUM(AF332:AF333)</f>
        <v>0</v>
      </c>
      <c r="AG331" s="252">
        <f>AF331</f>
        <v>0</v>
      </c>
      <c r="AH331" s="159"/>
    </row>
    <row r="332" spans="1:34" ht="114" customHeight="1" thickBot="1" x14ac:dyDescent="0.3">
      <c r="A332" s="139"/>
      <c r="B332" s="238" t="s">
        <v>587</v>
      </c>
      <c r="C332" s="296" t="s">
        <v>640</v>
      </c>
      <c r="D332" s="190">
        <v>3</v>
      </c>
      <c r="E332" s="205"/>
      <c r="F332" s="37"/>
      <c r="G332" s="37"/>
      <c r="H332" s="37"/>
      <c r="I332" s="176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421">
        <f t="shared" ref="AD332:AD333" si="136">SUM(ROUNDUP(F332/D332,0),ROUNDUP(G332/D332,0),ROUNDUP(H332/D332,0),ROUNDUP(I332/D332,0),ROUNDUP(J332/D332,0),ROUNDUP(K332/D332,0),ROUNDUP(L332/D332,0),ROUNDUP(M332/D332,0),ROUNDUP(N332/D332,0),ROUNDUP(O332/D332,0),ROUNDUP(P332/D332,0),ROUNDUP(Q332/D332,0),ROUNDUP(R332/D332,0),ROUNDUP(S332/D332,0),ROUNDUP(T332/D332,0),ROUNDUP(U332/D332,0),ROUNDUP(V332/D332,0),ROUNDUP(W332/D332,0),ROUNDUP(X332/D332,0),ROUNDUP(Y332/D332,0),ROUNDUP(Z332/D332,0),ROUNDUP(AA332/D332,0),ROUNDUP(AB332/D332,0),ROUNDUP(AC332/D332,0))*D332</f>
        <v>0</v>
      </c>
      <c r="AE332" s="285">
        <v>28.2</v>
      </c>
      <c r="AF332" s="418">
        <f t="shared" ref="AF332:AF333" si="137">AD332*AE332</f>
        <v>0</v>
      </c>
      <c r="AG332" s="207"/>
      <c r="AH332" s="159"/>
    </row>
    <row r="333" spans="1:34" ht="150" customHeight="1" thickBot="1" x14ac:dyDescent="0.3">
      <c r="A333" s="166"/>
      <c r="B333" s="238" t="s">
        <v>588</v>
      </c>
      <c r="C333" s="296" t="s">
        <v>634</v>
      </c>
      <c r="D333" s="190">
        <v>3</v>
      </c>
      <c r="E333" s="205"/>
      <c r="F333" s="37"/>
      <c r="G333" s="37"/>
      <c r="H333" s="37"/>
      <c r="I333" s="176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421">
        <f t="shared" si="136"/>
        <v>0</v>
      </c>
      <c r="AE333" s="285">
        <v>39.75</v>
      </c>
      <c r="AF333" s="418">
        <f t="shared" si="137"/>
        <v>0</v>
      </c>
      <c r="AG333" s="207"/>
      <c r="AH333" s="159"/>
    </row>
    <row r="334" spans="1:34" ht="50.1" customHeight="1" thickBot="1" x14ac:dyDescent="0.3">
      <c r="A334" s="643" t="s">
        <v>565</v>
      </c>
      <c r="B334" s="621"/>
      <c r="C334" s="644"/>
      <c r="D334" s="649" t="s">
        <v>467</v>
      </c>
      <c r="E334" s="23"/>
      <c r="F334" s="62" t="s">
        <v>471</v>
      </c>
      <c r="G334" s="332" t="s">
        <v>472</v>
      </c>
      <c r="H334" s="62" t="s">
        <v>473</v>
      </c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412" t="s">
        <v>2</v>
      </c>
      <c r="AE334" s="369" t="s">
        <v>304</v>
      </c>
      <c r="AF334" s="418" t="s">
        <v>305</v>
      </c>
      <c r="AG334" s="207"/>
      <c r="AH334" s="159"/>
    </row>
    <row r="335" spans="1:34" ht="50.1" customHeight="1" thickBot="1" x14ac:dyDescent="0.35">
      <c r="A335" s="645"/>
      <c r="B335" s="646"/>
      <c r="C335" s="647"/>
      <c r="D335" s="650"/>
      <c r="E335" s="23"/>
      <c r="F335" s="63" t="s">
        <v>5</v>
      </c>
      <c r="G335" s="333" t="s">
        <v>430</v>
      </c>
      <c r="H335" s="63" t="s">
        <v>431</v>
      </c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427"/>
      <c r="AE335" s="374"/>
      <c r="AF335" s="418"/>
      <c r="AG335" s="207"/>
      <c r="AH335" s="159"/>
    </row>
    <row r="336" spans="1:34" ht="54" customHeight="1" thickBot="1" x14ac:dyDescent="0.35">
      <c r="A336" s="669"/>
      <c r="B336" s="670"/>
      <c r="C336" s="671"/>
      <c r="D336" s="651"/>
      <c r="E336" s="23"/>
      <c r="F336" s="59"/>
      <c r="G336" s="140"/>
      <c r="H336" s="141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428">
        <f>SUM(AD337:AD338)</f>
        <v>0</v>
      </c>
      <c r="AE336" s="373"/>
      <c r="AF336" s="425">
        <f t="shared" ref="AF336" si="138">SUM(AF337:AF338)</f>
        <v>0</v>
      </c>
      <c r="AG336" s="252">
        <f>AF336</f>
        <v>0</v>
      </c>
      <c r="AH336" s="159"/>
    </row>
    <row r="337" spans="1:34" ht="110.1" customHeight="1" thickBot="1" x14ac:dyDescent="0.3">
      <c r="A337" s="500"/>
      <c r="B337" s="232" t="s">
        <v>626</v>
      </c>
      <c r="C337" s="293" t="s">
        <v>635</v>
      </c>
      <c r="D337" s="123">
        <v>3</v>
      </c>
      <c r="E337" s="494"/>
      <c r="F337" s="37"/>
      <c r="G337" s="176"/>
      <c r="H337" s="37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421">
        <f t="shared" ref="AD337:AD338" si="139">SUM(ROUNDUP(F337/D337,0),ROUNDUP(G337/D337,0),ROUNDUP(H337/D337,0),ROUNDUP(I337/D337,0),ROUNDUP(J337/D337,0),ROUNDUP(K337/D337,0),ROUNDUP(L337/D337,0),ROUNDUP(M337/D337,0),ROUNDUP(N337/D337,0),ROUNDUP(O337/D337,0),ROUNDUP(P337/D337,0),ROUNDUP(Q337/D337,0),ROUNDUP(R337/D337,0),ROUNDUP(S337/D337,0),ROUNDUP(T337/D337,0),ROUNDUP(U337/D337,0),ROUNDUP(V337/D337,0),ROUNDUP(W337/D337,0),ROUNDUP(X337/D337,0),ROUNDUP(Y337/D337,0),ROUNDUP(Z337/D337,0),ROUNDUP(AA337/D337,0),ROUNDUP(AB337/D337,0),ROUNDUP(AC337/D337,0))*D337</f>
        <v>0</v>
      </c>
      <c r="AE337" s="285">
        <v>28.2</v>
      </c>
      <c r="AF337" s="418">
        <f t="shared" ref="AF337:AF338" si="140">AD337*AE337</f>
        <v>0</v>
      </c>
      <c r="AG337" s="207"/>
      <c r="AH337" s="159"/>
    </row>
    <row r="338" spans="1:34" ht="200.1" customHeight="1" thickBot="1" x14ac:dyDescent="0.3">
      <c r="A338" s="139"/>
      <c r="B338" s="232" t="s">
        <v>627</v>
      </c>
      <c r="C338" s="293" t="s">
        <v>636</v>
      </c>
      <c r="D338" s="123">
        <v>3</v>
      </c>
      <c r="E338" s="494"/>
      <c r="F338" s="37"/>
      <c r="G338" s="176"/>
      <c r="H338" s="37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421">
        <f t="shared" si="139"/>
        <v>0</v>
      </c>
      <c r="AE338" s="285">
        <v>39.75</v>
      </c>
      <c r="AF338" s="418">
        <f t="shared" si="140"/>
        <v>0</v>
      </c>
      <c r="AG338" s="207"/>
      <c r="AH338" s="159"/>
    </row>
    <row r="339" spans="1:34" ht="50.1" customHeight="1" thickBot="1" x14ac:dyDescent="0.3">
      <c r="A339" s="666" t="s">
        <v>466</v>
      </c>
      <c r="B339" s="667"/>
      <c r="C339" s="668"/>
      <c r="D339" s="665" t="s">
        <v>467</v>
      </c>
      <c r="E339" s="28"/>
      <c r="F339" s="62" t="s">
        <v>478</v>
      </c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3"/>
      <c r="W339" s="83"/>
      <c r="X339" s="83"/>
      <c r="Y339" s="83"/>
      <c r="Z339" s="83"/>
      <c r="AA339" s="83"/>
      <c r="AB339" s="83"/>
      <c r="AC339" s="83"/>
      <c r="AD339" s="412" t="s">
        <v>2</v>
      </c>
      <c r="AE339" s="369" t="s">
        <v>304</v>
      </c>
      <c r="AF339" s="418" t="s">
        <v>305</v>
      </c>
      <c r="AG339" s="207"/>
      <c r="AH339" s="159"/>
    </row>
    <row r="340" spans="1:34" ht="50.1" customHeight="1" thickBot="1" x14ac:dyDescent="0.35">
      <c r="A340" s="645"/>
      <c r="B340" s="646"/>
      <c r="C340" s="647"/>
      <c r="D340" s="650"/>
      <c r="E340" s="28"/>
      <c r="F340" s="63" t="s">
        <v>54</v>
      </c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3"/>
      <c r="W340" s="83"/>
      <c r="X340" s="83"/>
      <c r="Y340" s="83"/>
      <c r="Z340" s="83"/>
      <c r="AA340" s="83"/>
      <c r="AB340" s="83"/>
      <c r="AC340" s="83"/>
      <c r="AD340" s="427"/>
      <c r="AE340" s="284"/>
      <c r="AF340" s="418"/>
      <c r="AG340" s="207"/>
      <c r="AH340" s="159"/>
    </row>
    <row r="341" spans="1:34" ht="49.5" customHeight="1" thickBot="1" x14ac:dyDescent="0.35">
      <c r="A341" s="669"/>
      <c r="B341" s="670"/>
      <c r="C341" s="671"/>
      <c r="D341" s="651"/>
      <c r="E341" s="28"/>
      <c r="F341" s="14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3"/>
      <c r="W341" s="83"/>
      <c r="X341" s="83"/>
      <c r="Y341" s="83"/>
      <c r="Z341" s="83"/>
      <c r="AA341" s="83"/>
      <c r="AB341" s="83"/>
      <c r="AC341" s="83"/>
      <c r="AD341" s="428">
        <f>SUM(AD342:AD346)</f>
        <v>0</v>
      </c>
      <c r="AE341" s="373"/>
      <c r="AF341" s="425">
        <f>SUM(AF342:AF346)</f>
        <v>0</v>
      </c>
      <c r="AG341" s="252">
        <f>AF341</f>
        <v>0</v>
      </c>
      <c r="AH341" s="159"/>
    </row>
    <row r="342" spans="1:34" ht="50.1" customHeight="1" thickBot="1" x14ac:dyDescent="0.3">
      <c r="A342" s="672"/>
      <c r="B342" s="228" t="s">
        <v>1322</v>
      </c>
      <c r="C342" s="310" t="s">
        <v>1350</v>
      </c>
      <c r="D342" s="71">
        <v>3</v>
      </c>
      <c r="E342" s="28"/>
      <c r="F342" s="37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3"/>
      <c r="W342" s="83"/>
      <c r="X342" s="83"/>
      <c r="Y342" s="83"/>
      <c r="Z342" s="83"/>
      <c r="AA342" s="83"/>
      <c r="AB342" s="83"/>
      <c r="AC342" s="83"/>
      <c r="AD342" s="421">
        <f t="shared" ref="AD342" si="141">SUM(ROUNDUP(F342/D342,0),ROUNDUP(G342/D342,0),ROUNDUP(H342/D342,0),ROUNDUP(I342/D342,0),ROUNDUP(J342/D342,0),ROUNDUP(K342/D342,0),ROUNDUP(L342/D342,0),ROUNDUP(M342/D342,0),ROUNDUP(N342/D342,0),ROUNDUP(O342/D342,0),ROUNDUP(P342/D342,0),ROUNDUP(Q342/D342,0),ROUNDUP(R342/D342,0),ROUNDUP(S342/D342,0),ROUNDUP(T342/D342,0),ROUNDUP(U342/D342,0),ROUNDUP(V342/D342,0),ROUNDUP(W342/D342,0),ROUNDUP(X342/D342,0),ROUNDUP(Y342/D342,0),ROUNDUP(Z342/D342,0),ROUNDUP(AA342/D342,0),ROUNDUP(AB342/D342,0),ROUNDUP(AC342/D342,0))*D342</f>
        <v>0</v>
      </c>
      <c r="AE342" s="285">
        <v>4.53</v>
      </c>
      <c r="AF342" s="418">
        <f t="shared" ref="AF342" si="142">AD342*AE342</f>
        <v>0</v>
      </c>
      <c r="AG342" s="207"/>
      <c r="AH342" s="159"/>
    </row>
    <row r="343" spans="1:34" ht="50.1" customHeight="1" thickBot="1" x14ac:dyDescent="0.3">
      <c r="A343" s="631"/>
      <c r="B343" s="228" t="s">
        <v>319</v>
      </c>
      <c r="C343" s="310" t="s">
        <v>628</v>
      </c>
      <c r="D343" s="71">
        <v>3</v>
      </c>
      <c r="E343" s="28"/>
      <c r="F343" s="37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3"/>
      <c r="W343" s="83"/>
      <c r="X343" s="83"/>
      <c r="Y343" s="83"/>
      <c r="Z343" s="83"/>
      <c r="AA343" s="83"/>
      <c r="AB343" s="83"/>
      <c r="AC343" s="83"/>
      <c r="AD343" s="421">
        <f t="shared" ref="AD343:AD346" si="143">SUM(ROUNDUP(F343/D343,0),ROUNDUP(G343/D343,0),ROUNDUP(H343/D343,0),ROUNDUP(I343/D343,0),ROUNDUP(J343/D343,0),ROUNDUP(K343/D343,0),ROUNDUP(L343/D343,0),ROUNDUP(M343/D343,0),ROUNDUP(N343/D343,0),ROUNDUP(O343/D343,0),ROUNDUP(P343/D343,0),ROUNDUP(Q343/D343,0),ROUNDUP(R343/D343,0),ROUNDUP(S343/D343,0),ROUNDUP(T343/D343,0),ROUNDUP(U343/D343,0),ROUNDUP(V343/D343,0),ROUNDUP(W343/D343,0),ROUNDUP(X343/D343,0),ROUNDUP(Y343/D343,0),ROUNDUP(Z343/D343,0),ROUNDUP(AA343/D343,0),ROUNDUP(AB343/D343,0),ROUNDUP(AC343/D343,0))*D343</f>
        <v>0</v>
      </c>
      <c r="AE343" s="285">
        <v>5.79</v>
      </c>
      <c r="AF343" s="418">
        <f t="shared" ref="AF343:AF346" si="144">AD343*AE343</f>
        <v>0</v>
      </c>
      <c r="AG343" s="207"/>
      <c r="AH343" s="159"/>
    </row>
    <row r="344" spans="1:34" ht="50.1" customHeight="1" thickBot="1" x14ac:dyDescent="0.3">
      <c r="A344" s="631"/>
      <c r="B344" s="228" t="s">
        <v>320</v>
      </c>
      <c r="C344" s="310" t="s">
        <v>629</v>
      </c>
      <c r="D344" s="71">
        <v>3</v>
      </c>
      <c r="E344" s="28"/>
      <c r="F344" s="37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3"/>
      <c r="W344" s="83"/>
      <c r="X344" s="83"/>
      <c r="Y344" s="83"/>
      <c r="Z344" s="83"/>
      <c r="AA344" s="83"/>
      <c r="AB344" s="83"/>
      <c r="AC344" s="83"/>
      <c r="AD344" s="421">
        <f t="shared" si="143"/>
        <v>0</v>
      </c>
      <c r="AE344" s="285">
        <v>7.95</v>
      </c>
      <c r="AF344" s="418">
        <f t="shared" si="144"/>
        <v>0</v>
      </c>
      <c r="AG344" s="207"/>
      <c r="AH344" s="159"/>
    </row>
    <row r="345" spans="1:34" ht="50.1" customHeight="1" thickBot="1" x14ac:dyDescent="0.3">
      <c r="A345" s="631"/>
      <c r="B345" s="228" t="s">
        <v>321</v>
      </c>
      <c r="C345" s="310" t="s">
        <v>1352</v>
      </c>
      <c r="D345" s="71">
        <v>1</v>
      </c>
      <c r="E345" s="28"/>
      <c r="F345" s="37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3"/>
      <c r="W345" s="83"/>
      <c r="X345" s="83"/>
      <c r="Y345" s="83"/>
      <c r="Z345" s="83"/>
      <c r="AA345" s="83"/>
      <c r="AB345" s="83"/>
      <c r="AC345" s="83"/>
      <c r="AD345" s="421">
        <f t="shared" ref="AD345" si="145">SUM(ROUNDUP(F345/D345,0),ROUNDUP(G345/D345,0),ROUNDUP(H345/D345,0),ROUNDUP(I345/D345,0),ROUNDUP(J345/D345,0),ROUNDUP(K345/D345,0),ROUNDUP(L345/D345,0),ROUNDUP(M345/D345,0),ROUNDUP(N345/D345,0),ROUNDUP(O345/D345,0),ROUNDUP(P345/D345,0),ROUNDUP(Q345/D345,0),ROUNDUP(R345/D345,0),ROUNDUP(S345/D345,0),ROUNDUP(T345/D345,0),ROUNDUP(U345/D345,0),ROUNDUP(V345/D345,0),ROUNDUP(W345/D345,0),ROUNDUP(X345/D345,0),ROUNDUP(Y345/D345,0),ROUNDUP(Z345/D345,0),ROUNDUP(AA345/D345,0),ROUNDUP(AB345/D345,0),ROUNDUP(AC345/D345,0))*D345</f>
        <v>0</v>
      </c>
      <c r="AE345" s="285">
        <v>10.95</v>
      </c>
      <c r="AF345" s="418">
        <f t="shared" ref="AF345" si="146">AD345*AE345</f>
        <v>0</v>
      </c>
      <c r="AG345" s="207"/>
      <c r="AH345" s="159"/>
    </row>
    <row r="346" spans="1:34" ht="50.1" customHeight="1" thickBot="1" x14ac:dyDescent="0.3">
      <c r="A346" s="691"/>
      <c r="B346" s="228" t="s">
        <v>1323</v>
      </c>
      <c r="C346" s="310" t="s">
        <v>1351</v>
      </c>
      <c r="D346" s="71">
        <v>1</v>
      </c>
      <c r="E346" s="28"/>
      <c r="F346" s="37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3"/>
      <c r="W346" s="83"/>
      <c r="X346" s="83"/>
      <c r="Y346" s="83"/>
      <c r="Z346" s="83"/>
      <c r="AA346" s="83"/>
      <c r="AB346" s="83"/>
      <c r="AC346" s="83"/>
      <c r="AD346" s="421">
        <f t="shared" si="143"/>
        <v>0</v>
      </c>
      <c r="AE346" s="285">
        <v>19.29</v>
      </c>
      <c r="AF346" s="418">
        <f t="shared" si="144"/>
        <v>0</v>
      </c>
      <c r="AG346" s="207"/>
      <c r="AH346" s="159"/>
    </row>
    <row r="347" spans="1:34" ht="50.1" customHeight="1" thickBot="1" x14ac:dyDescent="0.3">
      <c r="A347" s="666" t="s">
        <v>466</v>
      </c>
      <c r="B347" s="667"/>
      <c r="C347" s="668"/>
      <c r="D347" s="665" t="s">
        <v>467</v>
      </c>
      <c r="E347" s="28"/>
      <c r="F347" s="62" t="s">
        <v>478</v>
      </c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3"/>
      <c r="W347" s="83"/>
      <c r="X347" s="83"/>
      <c r="Y347" s="83"/>
      <c r="Z347" s="83"/>
      <c r="AA347" s="83"/>
      <c r="AB347" s="83"/>
      <c r="AC347" s="83"/>
      <c r="AD347" s="412" t="s">
        <v>2</v>
      </c>
      <c r="AE347" s="369" t="s">
        <v>304</v>
      </c>
      <c r="AF347" s="418" t="s">
        <v>305</v>
      </c>
      <c r="AG347" s="207"/>
      <c r="AH347" s="159"/>
    </row>
    <row r="348" spans="1:34" ht="50.1" customHeight="1" thickBot="1" x14ac:dyDescent="0.35">
      <c r="A348" s="645"/>
      <c r="B348" s="646"/>
      <c r="C348" s="647"/>
      <c r="D348" s="650"/>
      <c r="E348" s="28"/>
      <c r="F348" s="63" t="s">
        <v>54</v>
      </c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3"/>
      <c r="W348" s="83"/>
      <c r="X348" s="83"/>
      <c r="Y348" s="83"/>
      <c r="Z348" s="83"/>
      <c r="AA348" s="83"/>
      <c r="AB348" s="83"/>
      <c r="AC348" s="83"/>
      <c r="AD348" s="427"/>
      <c r="AE348" s="284"/>
      <c r="AF348" s="418"/>
      <c r="AG348" s="207"/>
      <c r="AH348" s="159"/>
    </row>
    <row r="349" spans="1:34" ht="49.5" customHeight="1" thickBot="1" x14ac:dyDescent="0.35">
      <c r="A349" s="669"/>
      <c r="B349" s="670"/>
      <c r="C349" s="671"/>
      <c r="D349" s="651"/>
      <c r="E349" s="28"/>
      <c r="F349" s="14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3"/>
      <c r="W349" s="83"/>
      <c r="X349" s="83"/>
      <c r="Y349" s="83"/>
      <c r="Z349" s="83"/>
      <c r="AA349" s="83"/>
      <c r="AB349" s="83"/>
      <c r="AC349" s="83"/>
      <c r="AD349" s="428">
        <f>SUM(AD350:AD352)</f>
        <v>0</v>
      </c>
      <c r="AE349" s="373"/>
      <c r="AF349" s="425">
        <f t="shared" ref="AF349" si="147">SUM(AF350:AF352)</f>
        <v>0</v>
      </c>
      <c r="AG349" s="252">
        <f>AF349</f>
        <v>0</v>
      </c>
      <c r="AH349" s="159"/>
    </row>
    <row r="350" spans="1:34" ht="50.1" customHeight="1" thickBot="1" x14ac:dyDescent="0.3">
      <c r="A350" s="718"/>
      <c r="B350" s="228" t="s">
        <v>372</v>
      </c>
      <c r="C350" s="310" t="s">
        <v>559</v>
      </c>
      <c r="D350" s="71">
        <v>3</v>
      </c>
      <c r="E350" s="28"/>
      <c r="F350" s="37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3"/>
      <c r="W350" s="83"/>
      <c r="X350" s="83"/>
      <c r="Y350" s="83"/>
      <c r="Z350" s="83"/>
      <c r="AA350" s="83"/>
      <c r="AB350" s="83"/>
      <c r="AC350" s="83"/>
      <c r="AD350" s="421">
        <f t="shared" ref="AD350:AD352" si="148">SUM(ROUNDUP(F350/D350,0),ROUNDUP(G350/D350,0),ROUNDUP(H350/D350,0),ROUNDUP(I350/D350,0),ROUNDUP(J350/D350,0),ROUNDUP(K350/D350,0),ROUNDUP(L350/D350,0),ROUNDUP(M350/D350,0),ROUNDUP(N350/D350,0),ROUNDUP(O350/D350,0),ROUNDUP(P350/D350,0),ROUNDUP(Q350/D350,0),ROUNDUP(R350/D350,0),ROUNDUP(S350/D350,0),ROUNDUP(T350/D350,0),ROUNDUP(U350/D350,0),ROUNDUP(V350/D350,0),ROUNDUP(W350/D350,0),ROUNDUP(X350/D350,0),ROUNDUP(Y350/D350,0),ROUNDUP(Z350/D350,0),ROUNDUP(AA350/D350,0),ROUNDUP(AB350/D350,0),ROUNDUP(AC350/D350,0))*D350</f>
        <v>0</v>
      </c>
      <c r="AE350" s="285">
        <v>7.7</v>
      </c>
      <c r="AF350" s="418">
        <f t="shared" ref="AF350:AF352" si="149">AD350*AE350</f>
        <v>0</v>
      </c>
      <c r="AG350" s="207"/>
      <c r="AH350" s="159"/>
    </row>
    <row r="351" spans="1:34" ht="50.1" customHeight="1" thickBot="1" x14ac:dyDescent="0.3">
      <c r="A351" s="719"/>
      <c r="B351" s="228" t="s">
        <v>411</v>
      </c>
      <c r="C351" s="310" t="s">
        <v>561</v>
      </c>
      <c r="D351" s="71">
        <v>3</v>
      </c>
      <c r="E351" s="28"/>
      <c r="F351" s="37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3"/>
      <c r="W351" s="83"/>
      <c r="X351" s="83"/>
      <c r="Y351" s="83"/>
      <c r="Z351" s="83"/>
      <c r="AA351" s="83"/>
      <c r="AB351" s="83"/>
      <c r="AC351" s="83"/>
      <c r="AD351" s="421">
        <f t="shared" si="148"/>
        <v>0</v>
      </c>
      <c r="AE351" s="285">
        <v>14.52</v>
      </c>
      <c r="AF351" s="418">
        <f t="shared" si="149"/>
        <v>0</v>
      </c>
      <c r="AG351" s="207"/>
      <c r="AH351" s="159"/>
    </row>
    <row r="352" spans="1:34" ht="50.1" customHeight="1" thickBot="1" x14ac:dyDescent="0.3">
      <c r="A352" s="720"/>
      <c r="B352" s="228" t="s">
        <v>373</v>
      </c>
      <c r="C352" s="310" t="s">
        <v>560</v>
      </c>
      <c r="D352" s="124">
        <v>1</v>
      </c>
      <c r="E352" s="28"/>
      <c r="F352" s="37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3"/>
      <c r="W352" s="83"/>
      <c r="X352" s="83"/>
      <c r="Y352" s="83"/>
      <c r="Z352" s="83"/>
      <c r="AA352" s="83"/>
      <c r="AB352" s="83"/>
      <c r="AC352" s="83"/>
      <c r="AD352" s="421">
        <f t="shared" si="148"/>
        <v>0</v>
      </c>
      <c r="AE352" s="285">
        <v>20.82</v>
      </c>
      <c r="AF352" s="418">
        <f t="shared" si="149"/>
        <v>0</v>
      </c>
      <c r="AG352" s="207"/>
      <c r="AH352" s="159"/>
    </row>
    <row r="353" spans="1:34" ht="50.1" customHeight="1" thickBot="1" x14ac:dyDescent="0.3">
      <c r="A353" s="666" t="s">
        <v>466</v>
      </c>
      <c r="B353" s="667"/>
      <c r="C353" s="668"/>
      <c r="D353" s="665" t="s">
        <v>467</v>
      </c>
      <c r="E353" s="28"/>
      <c r="F353" s="62" t="s">
        <v>478</v>
      </c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3"/>
      <c r="W353" s="83"/>
      <c r="X353" s="83"/>
      <c r="Y353" s="83"/>
      <c r="Z353" s="83"/>
      <c r="AA353" s="83"/>
      <c r="AB353" s="83"/>
      <c r="AC353" s="83"/>
      <c r="AD353" s="412" t="s">
        <v>2</v>
      </c>
      <c r="AE353" s="369" t="s">
        <v>304</v>
      </c>
      <c r="AF353" s="418" t="s">
        <v>305</v>
      </c>
      <c r="AG353" s="207"/>
      <c r="AH353" s="159"/>
    </row>
    <row r="354" spans="1:34" ht="50.1" customHeight="1" thickBot="1" x14ac:dyDescent="0.35">
      <c r="A354" s="645"/>
      <c r="B354" s="646"/>
      <c r="C354" s="647"/>
      <c r="D354" s="650"/>
      <c r="E354" s="28"/>
      <c r="F354" s="63" t="s">
        <v>54</v>
      </c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3"/>
      <c r="W354" s="83"/>
      <c r="X354" s="83"/>
      <c r="Y354" s="83"/>
      <c r="Z354" s="83"/>
      <c r="AA354" s="83"/>
      <c r="AB354" s="83"/>
      <c r="AC354" s="83"/>
      <c r="AD354" s="427"/>
      <c r="AE354" s="284"/>
      <c r="AF354" s="418"/>
      <c r="AG354" s="207"/>
      <c r="AH354" s="159"/>
    </row>
    <row r="355" spans="1:34" ht="49.5" customHeight="1" thickBot="1" x14ac:dyDescent="0.35">
      <c r="A355" s="669"/>
      <c r="B355" s="670"/>
      <c r="C355" s="671"/>
      <c r="D355" s="651"/>
      <c r="E355" s="28"/>
      <c r="F355" s="14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3"/>
      <c r="W355" s="83"/>
      <c r="X355" s="83"/>
      <c r="Y355" s="83"/>
      <c r="Z355" s="83"/>
      <c r="AA355" s="83"/>
      <c r="AB355" s="83"/>
      <c r="AC355" s="83"/>
      <c r="AD355" s="428">
        <f>SUM(AD356)</f>
        <v>0</v>
      </c>
      <c r="AE355" s="373"/>
      <c r="AF355" s="425">
        <f>SUM(AF356)</f>
        <v>0</v>
      </c>
      <c r="AG355" s="252">
        <f>AF355</f>
        <v>0</v>
      </c>
      <c r="AH355" s="159"/>
    </row>
    <row r="356" spans="1:34" ht="129.94999999999999" customHeight="1" thickBot="1" x14ac:dyDescent="0.3">
      <c r="A356" s="397"/>
      <c r="B356" s="228" t="s">
        <v>1156</v>
      </c>
      <c r="C356" s="292" t="s">
        <v>1155</v>
      </c>
      <c r="D356" s="124">
        <v>1</v>
      </c>
      <c r="E356" s="28"/>
      <c r="F356" s="37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3"/>
      <c r="W356" s="83"/>
      <c r="X356" s="83"/>
      <c r="Y356" s="83"/>
      <c r="Z356" s="83"/>
      <c r="AA356" s="83"/>
      <c r="AB356" s="83"/>
      <c r="AC356" s="83"/>
      <c r="AD356" s="421">
        <f>SUM(ROUNDUP(F356/D356,0),ROUNDUP(G356/D356,0),ROUNDUP(H356/D356,0),ROUNDUP(I356/D356,0),ROUNDUP(J356/D356,0),ROUNDUP(K356/D356,0),ROUNDUP(L356/D356,0),ROUNDUP(M356/D356,0),ROUNDUP(N356/D356,0),ROUNDUP(O356/D356,0),ROUNDUP(P356/D356,0),ROUNDUP(Q356/D356,0),ROUNDUP(R356/D356,0),ROUNDUP(S356/D356,0),ROUNDUP(T356/D356,0),ROUNDUP(U356/D356,0),ROUNDUP(V356/D356,0),ROUNDUP(W356/D356,0),ROUNDUP(X356/D356,0),ROUNDUP(Y356/D356,0),ROUNDUP(Z356/D356,0),ROUNDUP(AA356/D356,0),ROUNDUP(AB356/D356,0),ROUNDUP(AC356/D356,0))*D356</f>
        <v>0</v>
      </c>
      <c r="AE356" s="285">
        <v>25.03</v>
      </c>
      <c r="AF356" s="418">
        <f t="shared" ref="AF356" si="150">AD356*AE356</f>
        <v>0</v>
      </c>
      <c r="AG356" s="207"/>
      <c r="AH356" s="159"/>
    </row>
    <row r="357" spans="1:34" ht="50.1" customHeight="1" thickBot="1" x14ac:dyDescent="0.3">
      <c r="A357" s="643" t="s">
        <v>466</v>
      </c>
      <c r="B357" s="621"/>
      <c r="C357" s="644"/>
      <c r="D357" s="649" t="s">
        <v>467</v>
      </c>
      <c r="E357" s="469"/>
      <c r="F357" s="62" t="s">
        <v>469</v>
      </c>
      <c r="G357" s="62" t="s">
        <v>471</v>
      </c>
      <c r="H357" s="62" t="s">
        <v>677</v>
      </c>
      <c r="I357" s="62" t="s">
        <v>1463</v>
      </c>
      <c r="J357" s="62" t="s">
        <v>1462</v>
      </c>
      <c r="K357" s="206"/>
      <c r="L357" s="206"/>
      <c r="M357" s="206"/>
      <c r="N357" s="206"/>
      <c r="O357" s="206"/>
      <c r="P357" s="206"/>
      <c r="Q357" s="206"/>
      <c r="R357" s="206"/>
      <c r="S357" s="206"/>
      <c r="T357" s="206"/>
      <c r="U357" s="206"/>
      <c r="V357" s="206"/>
      <c r="W357" s="206"/>
      <c r="X357" s="206"/>
      <c r="Y357" s="206"/>
      <c r="Z357" s="206"/>
      <c r="AA357" s="206"/>
      <c r="AB357" s="206"/>
      <c r="AC357" s="206"/>
      <c r="AD357" s="412" t="s">
        <v>2</v>
      </c>
      <c r="AE357" s="369" t="s">
        <v>304</v>
      </c>
      <c r="AF357" s="418" t="s">
        <v>305</v>
      </c>
      <c r="AG357" s="170"/>
    </row>
    <row r="358" spans="1:34" ht="50.1" customHeight="1" thickBot="1" x14ac:dyDescent="0.35">
      <c r="A358" s="645"/>
      <c r="B358" s="646"/>
      <c r="C358" s="647"/>
      <c r="D358" s="650"/>
      <c r="E358" s="469"/>
      <c r="F358" s="63" t="s">
        <v>4</v>
      </c>
      <c r="G358" s="63" t="s">
        <v>5</v>
      </c>
      <c r="H358" s="63" t="s">
        <v>602</v>
      </c>
      <c r="I358" s="63" t="s">
        <v>1324</v>
      </c>
      <c r="J358" s="63" t="s">
        <v>1343</v>
      </c>
      <c r="K358" s="206"/>
      <c r="L358" s="206"/>
      <c r="M358" s="206"/>
      <c r="N358" s="206"/>
      <c r="O358" s="206"/>
      <c r="P358" s="206"/>
      <c r="Q358" s="206"/>
      <c r="R358" s="206"/>
      <c r="S358" s="206"/>
      <c r="T358" s="206"/>
      <c r="U358" s="206"/>
      <c r="V358" s="206"/>
      <c r="W358" s="206"/>
      <c r="X358" s="206"/>
      <c r="Y358" s="206"/>
      <c r="Z358" s="206"/>
      <c r="AA358" s="206"/>
      <c r="AB358" s="206"/>
      <c r="AC358" s="206"/>
      <c r="AD358" s="419"/>
      <c r="AE358" s="284"/>
      <c r="AF358" s="415"/>
      <c r="AG358" s="170"/>
    </row>
    <row r="359" spans="1:34" ht="50.1" customHeight="1" thickBot="1" x14ac:dyDescent="0.35">
      <c r="A359" s="669"/>
      <c r="B359" s="646"/>
      <c r="C359" s="647"/>
      <c r="D359" s="650"/>
      <c r="E359" s="469"/>
      <c r="F359" s="208"/>
      <c r="G359" s="191"/>
      <c r="H359" s="282"/>
      <c r="I359" s="40"/>
      <c r="J359" s="108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206"/>
      <c r="W359" s="206"/>
      <c r="X359" s="206"/>
      <c r="Y359" s="206"/>
      <c r="Z359" s="206"/>
      <c r="AA359" s="206"/>
      <c r="AB359" s="206"/>
      <c r="AC359" s="206"/>
      <c r="AD359" s="419">
        <f>SUM(AD360:AD363)</f>
        <v>0</v>
      </c>
      <c r="AE359" s="284"/>
      <c r="AF359" s="415">
        <f>SUM(AF360:AF363)</f>
        <v>0</v>
      </c>
      <c r="AG359" s="466">
        <f>AF359</f>
        <v>0</v>
      </c>
    </row>
    <row r="360" spans="1:34" ht="60" customHeight="1" thickBot="1" x14ac:dyDescent="0.3">
      <c r="A360" s="734"/>
      <c r="B360" s="278" t="s">
        <v>1325</v>
      </c>
      <c r="C360" s="474" t="s">
        <v>1326</v>
      </c>
      <c r="D360" s="468" t="s">
        <v>150</v>
      </c>
      <c r="E360" s="68"/>
      <c r="F360" s="37"/>
      <c r="G360" s="37"/>
      <c r="H360" s="37"/>
      <c r="I360" s="37"/>
      <c r="J360" s="37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206"/>
      <c r="W360" s="206"/>
      <c r="X360" s="206"/>
      <c r="Y360" s="206"/>
      <c r="Z360" s="206"/>
      <c r="AA360" s="206"/>
      <c r="AB360" s="206"/>
      <c r="AC360" s="206"/>
      <c r="AD360" s="588">
        <f t="shared" ref="AD360:AD363" si="151">SUM(ROUNDUP(F360/D360,0),ROUNDUP(G360/D360,0),ROUNDUP(H360/D360,0),ROUNDUP(I360/D360,0),ROUNDUP(J360/D360,0),ROUNDUP(K360/D360,0),ROUNDUP(L360/D360,0),ROUNDUP(M360/D360,0),ROUNDUP(N360/D360,0),ROUNDUP(O360/D360,0),ROUNDUP(P360/D360,0),ROUNDUP(Q360/D360,0),ROUNDUP(R360/D360,0),ROUNDUP(S360/D360,0),ROUNDUP(T360/D360,0),ROUNDUP(U360/D360,0),ROUNDUP(V360/D360,0),ROUNDUP(W360/D360,0),ROUNDUP(X360/D360,0),ROUNDUP(Y360/D360,0),ROUNDUP(Z360/D360,0),ROUNDUP(AA360/D360,0),ROUNDUP(AB360/D360,0),ROUNDUP(AC360/D360,0))*D360</f>
        <v>0</v>
      </c>
      <c r="AE360" s="588">
        <v>3.98</v>
      </c>
      <c r="AF360" s="588">
        <f t="shared" ref="AF360:AF363" si="152">AD360*AE360</f>
        <v>0</v>
      </c>
      <c r="AG360" s="170"/>
    </row>
    <row r="361" spans="1:34" ht="60" customHeight="1" thickBot="1" x14ac:dyDescent="0.3">
      <c r="A361" s="735"/>
      <c r="B361" s="278" t="s">
        <v>1327</v>
      </c>
      <c r="C361" s="474" t="s">
        <v>1328</v>
      </c>
      <c r="D361" s="468" t="s">
        <v>150</v>
      </c>
      <c r="E361" s="68"/>
      <c r="F361" s="37"/>
      <c r="G361" s="37"/>
      <c r="H361" s="37"/>
      <c r="I361" s="37"/>
      <c r="J361" s="37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206"/>
      <c r="W361" s="206"/>
      <c r="X361" s="206"/>
      <c r="Y361" s="206"/>
      <c r="Z361" s="206"/>
      <c r="AA361" s="206"/>
      <c r="AB361" s="206"/>
      <c r="AC361" s="206"/>
      <c r="AD361" s="588">
        <f t="shared" si="151"/>
        <v>0</v>
      </c>
      <c r="AE361" s="588">
        <v>5.45</v>
      </c>
      <c r="AF361" s="588">
        <f t="shared" si="152"/>
        <v>0</v>
      </c>
      <c r="AG361" s="170"/>
    </row>
    <row r="362" spans="1:34" ht="60" customHeight="1" thickBot="1" x14ac:dyDescent="0.3">
      <c r="A362" s="735"/>
      <c r="B362" s="278" t="s">
        <v>1329</v>
      </c>
      <c r="C362" s="474" t="s">
        <v>1330</v>
      </c>
      <c r="D362" s="468" t="s">
        <v>1305</v>
      </c>
      <c r="E362" s="68"/>
      <c r="F362" s="37"/>
      <c r="G362" s="37"/>
      <c r="H362" s="37"/>
      <c r="I362" s="37"/>
      <c r="J362" s="37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206"/>
      <c r="W362" s="206"/>
      <c r="X362" s="206"/>
      <c r="Y362" s="206"/>
      <c r="Z362" s="206"/>
      <c r="AA362" s="206"/>
      <c r="AB362" s="206"/>
      <c r="AC362" s="206"/>
      <c r="AD362" s="588">
        <f t="shared" si="151"/>
        <v>0</v>
      </c>
      <c r="AE362" s="588">
        <v>6.95</v>
      </c>
      <c r="AF362" s="588">
        <f t="shared" si="152"/>
        <v>0</v>
      </c>
      <c r="AG362" s="170"/>
    </row>
    <row r="363" spans="1:34" ht="60" customHeight="1" thickBot="1" x14ac:dyDescent="0.3">
      <c r="A363" s="736"/>
      <c r="B363" s="278" t="s">
        <v>1331</v>
      </c>
      <c r="C363" s="474" t="s">
        <v>1332</v>
      </c>
      <c r="D363" s="468" t="s">
        <v>1305</v>
      </c>
      <c r="E363" s="68"/>
      <c r="F363" s="37"/>
      <c r="G363" s="37"/>
      <c r="H363" s="37"/>
      <c r="I363" s="37"/>
      <c r="J363" s="37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206"/>
      <c r="V363" s="206"/>
      <c r="W363" s="206"/>
      <c r="X363" s="206"/>
      <c r="Y363" s="206"/>
      <c r="Z363" s="206"/>
      <c r="AA363" s="206"/>
      <c r="AB363" s="206"/>
      <c r="AC363" s="206"/>
      <c r="AD363" s="588">
        <f t="shared" si="151"/>
        <v>0</v>
      </c>
      <c r="AE363" s="588">
        <v>10.95</v>
      </c>
      <c r="AF363" s="588">
        <f t="shared" si="152"/>
        <v>0</v>
      </c>
      <c r="AG363" s="170"/>
    </row>
    <row r="364" spans="1:34" ht="50.1" customHeight="1" thickBot="1" x14ac:dyDescent="0.3">
      <c r="A364" s="643" t="s">
        <v>466</v>
      </c>
      <c r="B364" s="646"/>
      <c r="C364" s="647"/>
      <c r="D364" s="650" t="s">
        <v>467</v>
      </c>
      <c r="E364" s="205"/>
      <c r="F364" s="62" t="s">
        <v>469</v>
      </c>
      <c r="G364" s="62" t="s">
        <v>471</v>
      </c>
      <c r="H364" s="64" t="s">
        <v>1021</v>
      </c>
      <c r="I364" s="62" t="s">
        <v>1463</v>
      </c>
      <c r="J364" s="62" t="s">
        <v>1301</v>
      </c>
      <c r="K364" s="206"/>
      <c r="L364" s="206"/>
      <c r="M364" s="206"/>
      <c r="N364" s="206"/>
      <c r="O364" s="206"/>
      <c r="P364" s="206"/>
      <c r="Q364" s="206"/>
      <c r="R364" s="206"/>
      <c r="S364" s="206"/>
      <c r="T364" s="80"/>
      <c r="U364" s="206"/>
      <c r="V364" s="206"/>
      <c r="W364" s="206"/>
      <c r="X364" s="206"/>
      <c r="Y364" s="206"/>
      <c r="Z364" s="206"/>
      <c r="AA364" s="206"/>
      <c r="AB364" s="206"/>
      <c r="AC364" s="206"/>
      <c r="AD364" s="417" t="s">
        <v>2</v>
      </c>
      <c r="AE364" s="584" t="s">
        <v>304</v>
      </c>
      <c r="AF364" s="417" t="s">
        <v>305</v>
      </c>
      <c r="AG364" s="170"/>
    </row>
    <row r="365" spans="1:34" ht="50.1" customHeight="1" thickBot="1" x14ac:dyDescent="0.3">
      <c r="A365" s="645"/>
      <c r="B365" s="646"/>
      <c r="C365" s="647"/>
      <c r="D365" s="650"/>
      <c r="E365" s="205"/>
      <c r="F365" s="63" t="s">
        <v>4</v>
      </c>
      <c r="G365" s="63" t="s">
        <v>5</v>
      </c>
      <c r="H365" s="63" t="s">
        <v>1001</v>
      </c>
      <c r="I365" s="63" t="s">
        <v>1324</v>
      </c>
      <c r="J365" s="63" t="s">
        <v>1302</v>
      </c>
      <c r="K365" s="206"/>
      <c r="L365" s="206"/>
      <c r="M365" s="206"/>
      <c r="N365" s="206"/>
      <c r="O365" s="206"/>
      <c r="P365" s="206"/>
      <c r="Q365" s="206"/>
      <c r="R365" s="206"/>
      <c r="S365" s="206"/>
      <c r="T365" s="80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417"/>
      <c r="AE365" s="584"/>
      <c r="AF365" s="417"/>
      <c r="AG365" s="170"/>
    </row>
    <row r="366" spans="1:34" ht="50.1" customHeight="1" thickBot="1" x14ac:dyDescent="0.3">
      <c r="A366" s="669"/>
      <c r="B366" s="646"/>
      <c r="C366" s="647"/>
      <c r="D366" s="650"/>
      <c r="E366" s="205"/>
      <c r="F366" s="208"/>
      <c r="G366" s="191"/>
      <c r="H366" s="255"/>
      <c r="I366" s="40"/>
      <c r="J366" s="465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417">
        <f>SUM(AD367:AD369)</f>
        <v>0</v>
      </c>
      <c r="AE366" s="584"/>
      <c r="AF366" s="418">
        <f>SUM(AF367:AF369)</f>
        <v>0</v>
      </c>
      <c r="AG366" s="170">
        <f>AF366</f>
        <v>0</v>
      </c>
    </row>
    <row r="367" spans="1:34" ht="64.5" customHeight="1" thickBot="1" x14ac:dyDescent="0.3">
      <c r="A367" s="734"/>
      <c r="B367" s="278" t="s">
        <v>1333</v>
      </c>
      <c r="C367" s="471" t="s">
        <v>1334</v>
      </c>
      <c r="D367" s="468" t="s">
        <v>150</v>
      </c>
      <c r="E367" s="469"/>
      <c r="F367" s="37"/>
      <c r="G367" s="37"/>
      <c r="H367" s="37"/>
      <c r="I367" s="37"/>
      <c r="J367" s="37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417">
        <f t="shared" ref="AD367:AD369" si="153">SUM(ROUNDUP(F367/D367,0),ROUNDUP(G367/D367,0),ROUNDUP(H367/D367,0),ROUNDUP(I367/D367,0),ROUNDUP(J367/D367,0),ROUNDUP(K367/D367,0),ROUNDUP(L367/D367,0),ROUNDUP(M367/D367,0),ROUNDUP(N367/D367,0),ROUNDUP(O367/D367,0),ROUNDUP(P367/D367,0),ROUNDUP(Q367/D367,0),ROUNDUP(R367/D367,0),ROUNDUP(S367/D367,0),ROUNDUP(T367/D367,0),ROUNDUP(U367/D367,0),ROUNDUP(V367/D367,0),ROUNDUP(W367/D367,0),ROUNDUP(X367/D367,0),ROUNDUP(Y367/D367,0),ROUNDUP(Z367/D367,0),ROUNDUP(AA367/D367,0),ROUNDUP(AB367/D367,0),ROUNDUP(AC367/D367,0))*D367</f>
        <v>0</v>
      </c>
      <c r="AE367" s="584">
        <v>1.69</v>
      </c>
      <c r="AF367" s="418">
        <f t="shared" ref="AF367:AF369" si="154">AD367*AE367</f>
        <v>0</v>
      </c>
      <c r="AG367" s="170"/>
    </row>
    <row r="368" spans="1:34" ht="64.5" customHeight="1" thickBot="1" x14ac:dyDescent="0.3">
      <c r="A368" s="735"/>
      <c r="B368" s="278" t="s">
        <v>1335</v>
      </c>
      <c r="C368" s="471" t="s">
        <v>1336</v>
      </c>
      <c r="D368" s="468" t="s">
        <v>150</v>
      </c>
      <c r="E368" s="469"/>
      <c r="F368" s="37"/>
      <c r="G368" s="37"/>
      <c r="H368" s="37"/>
      <c r="I368" s="37"/>
      <c r="J368" s="37"/>
      <c r="K368" s="80"/>
      <c r="L368" s="80"/>
      <c r="M368" s="80"/>
      <c r="N368" s="80"/>
      <c r="O368" s="80"/>
      <c r="P368" s="80"/>
      <c r="Q368" s="80"/>
      <c r="R368" s="80"/>
      <c r="S368" s="80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417">
        <f t="shared" si="153"/>
        <v>0</v>
      </c>
      <c r="AE368" s="584">
        <v>2.59</v>
      </c>
      <c r="AF368" s="418">
        <f t="shared" si="154"/>
        <v>0</v>
      </c>
      <c r="AG368" s="170"/>
    </row>
    <row r="369" spans="1:41" ht="64.5" customHeight="1" thickBot="1" x14ac:dyDescent="0.3">
      <c r="A369" s="736"/>
      <c r="B369" s="278" t="s">
        <v>1337</v>
      </c>
      <c r="C369" s="471" t="s">
        <v>1338</v>
      </c>
      <c r="D369" s="468" t="s">
        <v>150</v>
      </c>
      <c r="E369" s="469"/>
      <c r="F369" s="37"/>
      <c r="G369" s="37"/>
      <c r="H369" s="37"/>
      <c r="I369" s="37"/>
      <c r="J369" s="37"/>
      <c r="K369" s="80"/>
      <c r="L369" s="80"/>
      <c r="M369" s="80"/>
      <c r="N369" s="80"/>
      <c r="O369" s="80"/>
      <c r="P369" s="80"/>
      <c r="Q369" s="80"/>
      <c r="R369" s="80"/>
      <c r="S369" s="80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417">
        <f t="shared" si="153"/>
        <v>0</v>
      </c>
      <c r="AE369" s="584">
        <v>4.1100000000000003</v>
      </c>
      <c r="AF369" s="418">
        <f t="shared" si="154"/>
        <v>0</v>
      </c>
      <c r="AG369" s="170"/>
    </row>
    <row r="370" spans="1:41" ht="50.1" customHeight="1" thickBot="1" x14ac:dyDescent="0.3">
      <c r="A370" s="643" t="s">
        <v>466</v>
      </c>
      <c r="B370" s="621"/>
      <c r="C370" s="644"/>
      <c r="D370" s="649" t="s">
        <v>467</v>
      </c>
      <c r="E370" s="205"/>
      <c r="F370" s="62" t="s">
        <v>469</v>
      </c>
      <c r="G370" s="62" t="s">
        <v>677</v>
      </c>
      <c r="H370" s="62" t="s">
        <v>1084</v>
      </c>
      <c r="I370" s="62" t="s">
        <v>1085</v>
      </c>
      <c r="J370" s="62" t="s">
        <v>1073</v>
      </c>
      <c r="K370" s="62" t="s">
        <v>1086</v>
      </c>
      <c r="L370" s="62" t="s">
        <v>471</v>
      </c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412" t="s">
        <v>2</v>
      </c>
      <c r="AE370" s="369" t="s">
        <v>304</v>
      </c>
      <c r="AF370" s="418" t="s">
        <v>305</v>
      </c>
      <c r="AG370" s="274"/>
      <c r="AN370" s="46"/>
      <c r="AO370" s="46"/>
    </row>
    <row r="371" spans="1:41" ht="50.1" customHeight="1" thickBot="1" x14ac:dyDescent="0.35">
      <c r="A371" s="645"/>
      <c r="B371" s="646"/>
      <c r="C371" s="647"/>
      <c r="D371" s="650"/>
      <c r="E371" s="205"/>
      <c r="F371" s="63" t="s">
        <v>4</v>
      </c>
      <c r="G371" s="63" t="s">
        <v>602</v>
      </c>
      <c r="H371" s="63" t="s">
        <v>657</v>
      </c>
      <c r="I371" s="63" t="s">
        <v>1033</v>
      </c>
      <c r="J371" s="63" t="s">
        <v>1031</v>
      </c>
      <c r="K371" s="63" t="s">
        <v>1044</v>
      </c>
      <c r="L371" s="63" t="s">
        <v>5</v>
      </c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419"/>
      <c r="AE371" s="284"/>
      <c r="AF371" s="415"/>
      <c r="AG371" s="275"/>
      <c r="AN371" s="46"/>
      <c r="AO371" s="46"/>
    </row>
    <row r="372" spans="1:41" ht="50.1" customHeight="1" thickBot="1" x14ac:dyDescent="0.3">
      <c r="A372" s="669"/>
      <c r="B372" s="646"/>
      <c r="C372" s="647"/>
      <c r="D372" s="650"/>
      <c r="E372" s="205"/>
      <c r="F372" s="208"/>
      <c r="G372" s="210"/>
      <c r="H372" s="191"/>
      <c r="I372" s="314"/>
      <c r="J372" s="331"/>
      <c r="K372" s="277"/>
      <c r="L372" s="498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419">
        <f>SUM(AD373:AD377)</f>
        <v>0</v>
      </c>
      <c r="AE372" s="283"/>
      <c r="AF372" s="420">
        <f>SUM(AF373:AF377)</f>
        <v>0</v>
      </c>
      <c r="AG372" s="275">
        <f>AF372</f>
        <v>0</v>
      </c>
      <c r="AN372" s="46"/>
      <c r="AO372" s="46"/>
    </row>
    <row r="373" spans="1:41" ht="53.25" customHeight="1" thickBot="1" x14ac:dyDescent="0.3">
      <c r="A373" s="725"/>
      <c r="B373" s="278" t="s">
        <v>1045</v>
      </c>
      <c r="C373" s="320" t="s">
        <v>1080</v>
      </c>
      <c r="D373" s="72">
        <v>10</v>
      </c>
      <c r="E373" s="17"/>
      <c r="F373" s="37"/>
      <c r="G373" s="37"/>
      <c r="H373" s="37"/>
      <c r="I373" s="37"/>
      <c r="J373" s="37"/>
      <c r="K373" s="37"/>
      <c r="L373" s="37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421">
        <f>SUM(ROUNDUP(F373/D373,0),ROUNDUP(G373/D373,0),ROUNDUP(H373/D373,0),ROUNDUP(I373/D373,0),ROUNDUP(J373/D373,0),ROUNDUP(K373/D373,0),ROUNDUP(L373/D373,0),ROUNDUP(M373/D373,0),ROUNDUP(N373/D373,0),ROUNDUP(O373/D373,0),ROUNDUP(P373/D373,0),ROUNDUP(Q373/D373,0),ROUNDUP(R373/D373,0),ROUNDUP(S373/D373,0),ROUNDUP(T373/D373,0),ROUNDUP(U373/D373,0),ROUNDUP(V373/D373,0),ROUNDUP(W373/D373,0),ROUNDUP(X373/D373,0),ROUNDUP(Y373/D373,0),ROUNDUP(Z373/D373,0),ROUNDUP(AA373/D373,0),ROUNDUP(AB373/D373,0),ROUNDUP(AC373/D373,0))*D373</f>
        <v>0</v>
      </c>
      <c r="AE373" s="285">
        <v>2.25</v>
      </c>
      <c r="AF373" s="418">
        <f t="shared" ref="AF373:AF377" si="155">AD373*AE373</f>
        <v>0</v>
      </c>
      <c r="AG373" s="274"/>
      <c r="AN373" s="46"/>
      <c r="AO373" s="46"/>
    </row>
    <row r="374" spans="1:41" ht="53.25" customHeight="1" thickBot="1" x14ac:dyDescent="0.3">
      <c r="A374" s="726"/>
      <c r="B374" s="278" t="s">
        <v>1046</v>
      </c>
      <c r="C374" s="320" t="s">
        <v>1081</v>
      </c>
      <c r="D374" s="72">
        <v>10</v>
      </c>
      <c r="E374" s="17"/>
      <c r="F374" s="37"/>
      <c r="G374" s="37"/>
      <c r="H374" s="37"/>
      <c r="I374" s="37"/>
      <c r="J374" s="37"/>
      <c r="K374" s="37"/>
      <c r="L374" s="37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421">
        <f t="shared" ref="AD374:AD377" si="156">SUM(ROUNDUP(F374/D374,0),ROUNDUP(G374/D374,0),ROUNDUP(H374/D374,0),ROUNDUP(I374/D374,0),ROUNDUP(J374/D374,0),ROUNDUP(K374/D374,0),ROUNDUP(L374/D374,0),ROUNDUP(M374/D374,0),ROUNDUP(N374/D374,0),ROUNDUP(O374/D374,0),ROUNDUP(P374/D374,0),ROUNDUP(Q374/D374,0),ROUNDUP(R374/D374,0),ROUNDUP(S374/D374,0),ROUNDUP(T374/D374,0),ROUNDUP(U374/D374,0),ROUNDUP(V374/D374,0),ROUNDUP(W374/D374,0),ROUNDUP(X374/D374,0),ROUNDUP(Y374/D374,0),ROUNDUP(Z374/D374,0),ROUNDUP(AA374/D374,0),ROUNDUP(AB374/D374,0),ROUNDUP(AC374/D374,0))*D374</f>
        <v>0</v>
      </c>
      <c r="AE374" s="285">
        <v>2.65</v>
      </c>
      <c r="AF374" s="418">
        <f t="shared" si="155"/>
        <v>0</v>
      </c>
      <c r="AG374" s="274"/>
      <c r="AN374" s="46"/>
      <c r="AO374" s="46"/>
    </row>
    <row r="375" spans="1:41" ht="53.25" customHeight="1" thickBot="1" x14ac:dyDescent="0.3">
      <c r="A375" s="726"/>
      <c r="B375" s="278" t="s">
        <v>1047</v>
      </c>
      <c r="C375" s="320" t="s">
        <v>1082</v>
      </c>
      <c r="D375" s="72">
        <v>10</v>
      </c>
      <c r="E375" s="17"/>
      <c r="F375" s="37"/>
      <c r="G375" s="37"/>
      <c r="H375" s="37"/>
      <c r="I375" s="37"/>
      <c r="J375" s="37"/>
      <c r="K375" s="37"/>
      <c r="L375" s="37"/>
      <c r="M375" s="206"/>
      <c r="N375" s="206"/>
      <c r="O375" s="206"/>
      <c r="P375" s="206"/>
      <c r="Q375" s="206"/>
      <c r="R375" s="206"/>
      <c r="S375" s="206"/>
      <c r="T375" s="206"/>
      <c r="U375" s="206"/>
      <c r="V375" s="206"/>
      <c r="W375" s="206"/>
      <c r="X375" s="206"/>
      <c r="Y375" s="206"/>
      <c r="Z375" s="206"/>
      <c r="AA375" s="206"/>
      <c r="AB375" s="206"/>
      <c r="AC375" s="206"/>
      <c r="AD375" s="421">
        <f t="shared" si="156"/>
        <v>0</v>
      </c>
      <c r="AE375" s="285">
        <v>3.65</v>
      </c>
      <c r="AF375" s="418">
        <f t="shared" si="155"/>
        <v>0</v>
      </c>
      <c r="AG375" s="274"/>
      <c r="AN375" s="46"/>
      <c r="AO375" s="46"/>
    </row>
    <row r="376" spans="1:41" ht="53.25" customHeight="1" thickBot="1" x14ac:dyDescent="0.3">
      <c r="A376" s="726"/>
      <c r="B376" s="278" t="s">
        <v>1048</v>
      </c>
      <c r="C376" s="320" t="s">
        <v>1083</v>
      </c>
      <c r="D376" s="72">
        <v>5</v>
      </c>
      <c r="E376" s="17"/>
      <c r="F376" s="37"/>
      <c r="G376" s="37"/>
      <c r="H376" s="37"/>
      <c r="I376" s="37"/>
      <c r="J376" s="37"/>
      <c r="K376" s="37"/>
      <c r="L376" s="37"/>
      <c r="M376" s="206"/>
      <c r="N376" s="206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  <c r="Y376" s="206"/>
      <c r="Z376" s="206"/>
      <c r="AA376" s="206"/>
      <c r="AB376" s="206"/>
      <c r="AC376" s="206"/>
      <c r="AD376" s="421">
        <f t="shared" si="156"/>
        <v>0</v>
      </c>
      <c r="AE376" s="285">
        <v>5.45</v>
      </c>
      <c r="AF376" s="418">
        <f t="shared" si="155"/>
        <v>0</v>
      </c>
      <c r="AG376" s="274"/>
      <c r="AN376" s="46"/>
      <c r="AO376" s="46"/>
    </row>
    <row r="377" spans="1:41" ht="51.75" customHeight="1" thickBot="1" x14ac:dyDescent="0.3">
      <c r="A377" s="389"/>
      <c r="B377" s="226" t="s">
        <v>1098</v>
      </c>
      <c r="C377" s="320" t="s">
        <v>1137</v>
      </c>
      <c r="D377" s="351">
        <v>5</v>
      </c>
      <c r="E377" s="352"/>
      <c r="F377" s="37"/>
      <c r="G377" s="37"/>
      <c r="H377" s="37"/>
      <c r="I377" s="206"/>
      <c r="J377" s="37"/>
      <c r="K377" s="206"/>
      <c r="L377" s="37"/>
      <c r="M377" s="206"/>
      <c r="N377" s="206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421">
        <f t="shared" si="156"/>
        <v>0</v>
      </c>
      <c r="AE377" s="285">
        <v>8.93</v>
      </c>
      <c r="AF377" s="418">
        <f t="shared" si="155"/>
        <v>0</v>
      </c>
      <c r="AG377" s="274"/>
      <c r="AN377" s="46"/>
      <c r="AO377" s="46"/>
    </row>
    <row r="378" spans="1:41" ht="53.25" hidden="1" customHeight="1" thickBot="1" x14ac:dyDescent="0.3">
      <c r="A378" s="388"/>
      <c r="B378" s="226"/>
      <c r="C378" s="320"/>
      <c r="D378" s="351"/>
      <c r="E378" s="352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206"/>
      <c r="W378" s="206"/>
      <c r="X378" s="206"/>
      <c r="Y378" s="206"/>
      <c r="Z378" s="206"/>
      <c r="AA378" s="206"/>
      <c r="AB378" s="206"/>
      <c r="AC378" s="206"/>
      <c r="AD378" s="434"/>
      <c r="AE378" s="285"/>
      <c r="AF378" s="418"/>
      <c r="AG378" s="274"/>
      <c r="AN378" s="46"/>
      <c r="AO378" s="46"/>
    </row>
    <row r="379" spans="1:41" s="49" customFormat="1" ht="66.75" thickBot="1" x14ac:dyDescent="0.3">
      <c r="A379" s="684" t="s">
        <v>466</v>
      </c>
      <c r="B379" s="685"/>
      <c r="C379" s="686"/>
      <c r="D379" s="665" t="s">
        <v>467</v>
      </c>
      <c r="E379" s="52"/>
      <c r="F379" s="62" t="s">
        <v>533</v>
      </c>
      <c r="G379" s="347" t="s">
        <v>1111</v>
      </c>
      <c r="H379" s="359" t="s">
        <v>722</v>
      </c>
      <c r="I379" s="347" t="s">
        <v>534</v>
      </c>
      <c r="J379" s="62" t="s">
        <v>470</v>
      </c>
      <c r="K379" s="347" t="s">
        <v>477</v>
      </c>
      <c r="L379" s="347" t="s">
        <v>1113</v>
      </c>
      <c r="M379" s="62" t="s">
        <v>254</v>
      </c>
      <c r="N379" s="62" t="s">
        <v>476</v>
      </c>
      <c r="O379" s="62" t="s">
        <v>1032</v>
      </c>
      <c r="P379" s="62" t="s">
        <v>1036</v>
      </c>
      <c r="Q379" s="64" t="s">
        <v>1108</v>
      </c>
      <c r="R379" s="359" t="s">
        <v>721</v>
      </c>
      <c r="S379" s="347" t="s">
        <v>1112</v>
      </c>
      <c r="T379" s="347" t="s">
        <v>1</v>
      </c>
      <c r="U379" s="347" t="s">
        <v>1114</v>
      </c>
      <c r="V379" s="347" t="s">
        <v>1116</v>
      </c>
      <c r="W379" s="347" t="s">
        <v>1118</v>
      </c>
      <c r="X379" s="364" t="s">
        <v>1120</v>
      </c>
      <c r="Y379" s="347" t="s">
        <v>1121</v>
      </c>
      <c r="Z379" s="83"/>
      <c r="AA379" s="83"/>
      <c r="AB379" s="83"/>
      <c r="AC379" s="83"/>
      <c r="AD379" s="412" t="s">
        <v>2</v>
      </c>
      <c r="AE379" s="369" t="s">
        <v>304</v>
      </c>
      <c r="AF379" s="418" t="s">
        <v>305</v>
      </c>
      <c r="AG379" s="207"/>
      <c r="AH379" s="159"/>
      <c r="AN379"/>
      <c r="AO379"/>
    </row>
    <row r="380" spans="1:41" s="272" customFormat="1" ht="50.1" customHeight="1" thickBot="1" x14ac:dyDescent="0.45">
      <c r="A380" s="635"/>
      <c r="B380" s="636"/>
      <c r="C380" s="637"/>
      <c r="D380" s="650"/>
      <c r="E380" s="268"/>
      <c r="F380" s="63" t="s">
        <v>22</v>
      </c>
      <c r="G380" s="346" t="s">
        <v>23</v>
      </c>
      <c r="H380" s="346" t="s">
        <v>26</v>
      </c>
      <c r="I380" s="346" t="s">
        <v>27</v>
      </c>
      <c r="J380" s="63" t="s">
        <v>4</v>
      </c>
      <c r="K380" s="346" t="s">
        <v>358</v>
      </c>
      <c r="L380" s="346" t="s">
        <v>8</v>
      </c>
      <c r="M380" s="77" t="s">
        <v>253</v>
      </c>
      <c r="N380" s="77" t="s">
        <v>279</v>
      </c>
      <c r="O380" s="77" t="s">
        <v>657</v>
      </c>
      <c r="P380" s="77" t="s">
        <v>1033</v>
      </c>
      <c r="Q380" s="63" t="s">
        <v>1035</v>
      </c>
      <c r="R380" s="346" t="s">
        <v>25</v>
      </c>
      <c r="S380" s="346" t="s">
        <v>11</v>
      </c>
      <c r="T380" s="346" t="s">
        <v>12</v>
      </c>
      <c r="U380" s="346" t="s">
        <v>1115</v>
      </c>
      <c r="V380" s="346" t="s">
        <v>1117</v>
      </c>
      <c r="W380" s="346" t="s">
        <v>1119</v>
      </c>
      <c r="X380" s="365" t="s">
        <v>1096</v>
      </c>
      <c r="Y380" s="346" t="s">
        <v>24</v>
      </c>
      <c r="Z380" s="269"/>
      <c r="AA380" s="269"/>
      <c r="AB380" s="269"/>
      <c r="AC380" s="269"/>
      <c r="AD380" s="445"/>
      <c r="AE380" s="284"/>
      <c r="AF380" s="418"/>
      <c r="AG380" s="270"/>
      <c r="AH380" s="271"/>
      <c r="AN380" s="273"/>
      <c r="AO380" s="273"/>
    </row>
    <row r="381" spans="1:41" ht="42" customHeight="1" thickBot="1" x14ac:dyDescent="0.3">
      <c r="A381" s="638"/>
      <c r="B381" s="639"/>
      <c r="C381" s="640"/>
      <c r="D381" s="651"/>
      <c r="E381" s="53"/>
      <c r="F381" s="7"/>
      <c r="G381" s="7"/>
      <c r="H381" s="7"/>
      <c r="I381" s="7"/>
      <c r="J381" s="11"/>
      <c r="K381" s="42"/>
      <c r="L381" s="11"/>
      <c r="M381" s="267"/>
      <c r="N381" s="43"/>
      <c r="O381" s="266"/>
      <c r="P381" s="311"/>
      <c r="Q381" s="265"/>
      <c r="R381" s="50"/>
      <c r="S381" s="50"/>
      <c r="T381" s="7"/>
      <c r="U381" s="11"/>
      <c r="V381" s="357"/>
      <c r="W381" s="357"/>
      <c r="X381" s="363"/>
      <c r="Y381" s="7"/>
      <c r="Z381" s="83"/>
      <c r="AA381" s="83"/>
      <c r="AB381" s="83"/>
      <c r="AC381" s="83"/>
      <c r="AD381" s="445">
        <f>SUM(AD382:AD388)</f>
        <v>0</v>
      </c>
      <c r="AE381" s="380"/>
      <c r="AF381" s="446">
        <f t="shared" ref="AF381" si="157">SUM(AF382:AF388)</f>
        <v>0</v>
      </c>
      <c r="AG381" s="252">
        <f>AF381</f>
        <v>0</v>
      </c>
      <c r="AH381" s="159"/>
    </row>
    <row r="382" spans="1:41" s="135" customFormat="1" ht="50.1" customHeight="1" thickBot="1" x14ac:dyDescent="0.3">
      <c r="A382" s="463"/>
      <c r="B382" s="242" t="s">
        <v>36</v>
      </c>
      <c r="C382" s="302" t="s">
        <v>714</v>
      </c>
      <c r="D382" s="187">
        <v>10</v>
      </c>
      <c r="E382" s="188"/>
      <c r="F382" s="37"/>
      <c r="G382" s="176"/>
      <c r="H382" s="83"/>
      <c r="I382" s="176"/>
      <c r="J382" s="37"/>
      <c r="K382" s="83"/>
      <c r="L382" s="176"/>
      <c r="M382" s="37"/>
      <c r="N382" s="37"/>
      <c r="O382" s="37"/>
      <c r="P382" s="37"/>
      <c r="Q382" s="37"/>
      <c r="R382" s="83"/>
      <c r="S382" s="83"/>
      <c r="T382" s="83"/>
      <c r="U382" s="83"/>
      <c r="V382" s="83"/>
      <c r="W382" s="83"/>
      <c r="X382" s="176"/>
      <c r="Y382" s="83"/>
      <c r="Z382" s="83"/>
      <c r="AA382" s="83"/>
      <c r="AB382" s="83"/>
      <c r="AC382" s="83"/>
      <c r="AD382" s="421">
        <f>SUM(ROUNDUP(F382/D382,0),ROUNDUP(G382/D382,0),ROUNDUP(H382/D382,0),ROUNDUP(I382/D382,0),ROUNDUP(J382/D382,0),ROUNDUP(K382/D382,0),ROUNDUP(L382/D382,0),ROUNDUP(M382/D382,0),ROUNDUP(N382/D382,0),ROUNDUP(O382/D382,0),ROUNDUP(P382/D382,0),ROUNDUP(Q382/D382,0),ROUNDUP(R382/D382,0),ROUNDUP(S382/D382,0),ROUNDUP(T382/D382,0),ROUNDUP(U382/D382,0),ROUNDUP(V382/D382,0),ROUNDUP(W382/D382,0),ROUNDUP(X382/D382,0),ROUNDUP(Y382/D382,0),ROUNDUP(Z382/D382,0),ROUNDUP(AA382/D382,0),ROUNDUP(AB382/D382,0),ROUNDUP(AC382/D382,0))*D382</f>
        <v>0</v>
      </c>
      <c r="AE382" s="285">
        <v>1.56</v>
      </c>
      <c r="AF382" s="418">
        <f t="shared" ref="AF382:AF388" si="158">AD382*AE382</f>
        <v>0</v>
      </c>
      <c r="AG382" s="207"/>
      <c r="AH382" s="159"/>
      <c r="AN382"/>
      <c r="AO382"/>
    </row>
    <row r="383" spans="1:41" s="135" customFormat="1" ht="50.1" customHeight="1" thickBot="1" x14ac:dyDescent="0.3">
      <c r="A383" s="698"/>
      <c r="B383" s="230" t="s">
        <v>37</v>
      </c>
      <c r="C383" s="291" t="s">
        <v>715</v>
      </c>
      <c r="D383" s="106">
        <v>10</v>
      </c>
      <c r="E383" s="16"/>
      <c r="F383" s="37"/>
      <c r="G383" s="83"/>
      <c r="H383" s="176"/>
      <c r="I383" s="176"/>
      <c r="J383" s="37"/>
      <c r="K383" s="83"/>
      <c r="L383" s="83"/>
      <c r="M383" s="37"/>
      <c r="N383" s="37"/>
      <c r="O383" s="37"/>
      <c r="P383" s="37"/>
      <c r="Q383" s="37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421">
        <f t="shared" ref="AD383:AD388" si="159">SUM(ROUNDUP(F383/D383,0),ROUNDUP(G383/D383,0),ROUNDUP(H383/D383,0),ROUNDUP(I383/D383,0),ROUNDUP(J383/D383,0),ROUNDUP(K383/D383,0),ROUNDUP(L383/D383,0),ROUNDUP(M383/D383,0),ROUNDUP(N383/D383,0),ROUNDUP(O383/D383,0),ROUNDUP(P383/D383,0),ROUNDUP(Q383/D383,0),ROUNDUP(R383/D383,0),ROUNDUP(S383/D383,0),ROUNDUP(T383/D383,0),ROUNDUP(U383/D383,0),ROUNDUP(V383/D383,0),ROUNDUP(W383/D383,0),ROUNDUP(X383/D383,0),ROUNDUP(Y383/D383,0),ROUNDUP(Z383/D383,0),ROUNDUP(AA383/D383,0),ROUNDUP(AB383/D383,0),ROUNDUP(AC383/D383,0))*D383</f>
        <v>0</v>
      </c>
      <c r="AE383" s="285">
        <v>2.17</v>
      </c>
      <c r="AF383" s="418">
        <f t="shared" si="158"/>
        <v>0</v>
      </c>
      <c r="AG383" s="207"/>
      <c r="AH383" s="159"/>
      <c r="AN383"/>
      <c r="AO383"/>
    </row>
    <row r="384" spans="1:41" ht="50.1" customHeight="1" thickBot="1" x14ac:dyDescent="0.3">
      <c r="A384" s="698"/>
      <c r="B384" s="230" t="s">
        <v>38</v>
      </c>
      <c r="C384" s="291" t="s">
        <v>716</v>
      </c>
      <c r="D384" s="106">
        <v>10</v>
      </c>
      <c r="E384" s="16"/>
      <c r="F384" s="37"/>
      <c r="G384" s="83"/>
      <c r="H384" s="83"/>
      <c r="I384" s="83"/>
      <c r="J384" s="37"/>
      <c r="K384" s="176"/>
      <c r="L384" s="176"/>
      <c r="M384" s="37"/>
      <c r="N384" s="37"/>
      <c r="O384" s="37"/>
      <c r="P384" s="37"/>
      <c r="Q384" s="37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421">
        <f t="shared" si="159"/>
        <v>0</v>
      </c>
      <c r="AE384" s="285">
        <v>3</v>
      </c>
      <c r="AF384" s="418">
        <f t="shared" si="158"/>
        <v>0</v>
      </c>
      <c r="AG384" s="207"/>
      <c r="AH384" s="159"/>
    </row>
    <row r="385" spans="1:41" ht="50.1" customHeight="1" thickBot="1" x14ac:dyDescent="0.3">
      <c r="A385" s="698"/>
      <c r="B385" s="230" t="s">
        <v>39</v>
      </c>
      <c r="C385" s="291" t="s">
        <v>717</v>
      </c>
      <c r="D385" s="106">
        <v>10</v>
      </c>
      <c r="E385" s="16"/>
      <c r="F385" s="37"/>
      <c r="G385" s="176"/>
      <c r="H385" s="80"/>
      <c r="I385" s="83"/>
      <c r="J385" s="37"/>
      <c r="K385" s="83"/>
      <c r="L385" s="176"/>
      <c r="M385" s="37"/>
      <c r="N385" s="37"/>
      <c r="O385" s="37"/>
      <c r="P385" s="37"/>
      <c r="Q385" s="37"/>
      <c r="R385" s="176"/>
      <c r="S385" s="176"/>
      <c r="T385" s="83"/>
      <c r="U385" s="83"/>
      <c r="V385" s="83"/>
      <c r="W385" s="83"/>
      <c r="X385" s="83"/>
      <c r="Y385" s="176"/>
      <c r="Z385" s="83"/>
      <c r="AA385" s="83"/>
      <c r="AB385" s="83"/>
      <c r="AC385" s="83"/>
      <c r="AD385" s="421">
        <f>SUM(ROUNDUP(F385/D385,0),ROUNDUP(G385/D385,0),ROUNDUP(H385/D385,0),ROUNDUP(I385/D385,0),ROUNDUP(J385/D385,0),ROUNDUP(K385/D385,0),ROUNDUP(L385/D385,0),ROUNDUP(M385/D385,0),ROUNDUP(N385/D385,0),ROUNDUP(O385/D385,0),ROUNDUP(P385/D385,0),ROUNDUP(Q385/D385,0),ROUNDUP(R385/D385,0),ROUNDUP(S385/D385,0),ROUNDUP(T385/D385,0),ROUNDUP(U385/D385,0),ROUNDUP(V385/D385,0),ROUNDUP(W385/D385,0),ROUNDUP(X385/D385,0),ROUNDUP(Y385/D385,0),ROUNDUP(Z385/D385,0),ROUNDUP(AA385/D385,0),ROUNDUP(AB385/D385,0),ROUNDUP(AC385/D385,0))*D385</f>
        <v>0</v>
      </c>
      <c r="AE385" s="285">
        <v>4.24</v>
      </c>
      <c r="AF385" s="418">
        <f t="shared" si="158"/>
        <v>0</v>
      </c>
      <c r="AG385" s="207"/>
      <c r="AH385" s="159"/>
    </row>
    <row r="386" spans="1:41" s="135" customFormat="1" ht="50.1" customHeight="1" thickBot="1" x14ac:dyDescent="0.3">
      <c r="A386" s="698"/>
      <c r="B386" s="230" t="s">
        <v>40</v>
      </c>
      <c r="C386" s="291" t="s">
        <v>718</v>
      </c>
      <c r="D386" s="106">
        <v>10</v>
      </c>
      <c r="E386" s="16"/>
      <c r="F386" s="37"/>
      <c r="G386" s="83"/>
      <c r="H386" s="83"/>
      <c r="I386" s="83"/>
      <c r="J386" s="37"/>
      <c r="K386" s="176"/>
      <c r="L386" s="176"/>
      <c r="M386" s="37"/>
      <c r="N386" s="37"/>
      <c r="O386" s="37"/>
      <c r="P386" s="37"/>
      <c r="Q386" s="37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421">
        <f t="shared" si="159"/>
        <v>0</v>
      </c>
      <c r="AE386" s="285">
        <v>4.93</v>
      </c>
      <c r="AF386" s="418">
        <f t="shared" si="158"/>
        <v>0</v>
      </c>
      <c r="AG386" s="207"/>
      <c r="AH386" s="159"/>
      <c r="AN386"/>
      <c r="AO386"/>
    </row>
    <row r="387" spans="1:41" s="146" customFormat="1" ht="50.1" customHeight="1" thickBot="1" x14ac:dyDescent="0.3">
      <c r="A387" s="698"/>
      <c r="B387" s="230" t="s">
        <v>41</v>
      </c>
      <c r="C387" s="291" t="s">
        <v>719</v>
      </c>
      <c r="D387" s="106">
        <v>5</v>
      </c>
      <c r="E387" s="16"/>
      <c r="F387" s="37"/>
      <c r="G387" s="83"/>
      <c r="H387" s="83"/>
      <c r="I387" s="176"/>
      <c r="J387" s="37"/>
      <c r="K387" s="83"/>
      <c r="L387" s="83"/>
      <c r="M387" s="37"/>
      <c r="N387" s="37"/>
      <c r="O387" s="80"/>
      <c r="P387" s="80"/>
      <c r="Q387" s="80"/>
      <c r="R387" s="176"/>
      <c r="S387" s="176"/>
      <c r="T387" s="83"/>
      <c r="U387" s="176"/>
      <c r="V387" s="176"/>
      <c r="W387" s="176"/>
      <c r="X387" s="176"/>
      <c r="Y387" s="80"/>
      <c r="Z387" s="83"/>
      <c r="AA387" s="83"/>
      <c r="AB387" s="83"/>
      <c r="AC387" s="83"/>
      <c r="AD387" s="421">
        <f t="shared" si="159"/>
        <v>0</v>
      </c>
      <c r="AE387" s="285">
        <v>6.89</v>
      </c>
      <c r="AF387" s="418">
        <f t="shared" si="158"/>
        <v>0</v>
      </c>
      <c r="AG387" s="207"/>
      <c r="AH387" s="159"/>
      <c r="AN387"/>
      <c r="AO387"/>
    </row>
    <row r="388" spans="1:41" ht="50.1" customHeight="1" thickBot="1" x14ac:dyDescent="0.3">
      <c r="A388" s="717"/>
      <c r="B388" s="230" t="s">
        <v>42</v>
      </c>
      <c r="C388" s="291" t="s">
        <v>720</v>
      </c>
      <c r="D388" s="106">
        <v>5</v>
      </c>
      <c r="E388" s="16"/>
      <c r="F388" s="37"/>
      <c r="G388" s="176"/>
      <c r="H388" s="83"/>
      <c r="I388" s="83"/>
      <c r="J388" s="175"/>
      <c r="K388" s="83"/>
      <c r="L388" s="83"/>
      <c r="M388" s="37"/>
      <c r="N388" s="37"/>
      <c r="O388" s="87"/>
      <c r="P388" s="87"/>
      <c r="Q388" s="87"/>
      <c r="R388" s="176"/>
      <c r="S388" s="176"/>
      <c r="T388" s="176"/>
      <c r="U388" s="176"/>
      <c r="V388" s="176"/>
      <c r="W388" s="176"/>
      <c r="X388" s="176"/>
      <c r="Y388" s="87"/>
      <c r="Z388" s="87"/>
      <c r="AA388" s="87"/>
      <c r="AB388" s="87"/>
      <c r="AC388" s="87"/>
      <c r="AD388" s="421">
        <f t="shared" si="159"/>
        <v>0</v>
      </c>
      <c r="AE388" s="285">
        <v>10.57</v>
      </c>
      <c r="AF388" s="418">
        <f t="shared" si="158"/>
        <v>0</v>
      </c>
      <c r="AG388" s="207"/>
      <c r="AH388" s="159"/>
    </row>
    <row r="389" spans="1:41" ht="50.1" customHeight="1" thickBot="1" x14ac:dyDescent="0.3">
      <c r="A389" s="684" t="s">
        <v>466</v>
      </c>
      <c r="B389" s="685"/>
      <c r="C389" s="686"/>
      <c r="D389" s="665" t="s">
        <v>467</v>
      </c>
      <c r="E389" s="52"/>
      <c r="F389" s="62" t="s">
        <v>533</v>
      </c>
      <c r="G389" s="347" t="s">
        <v>21</v>
      </c>
      <c r="H389" s="347" t="s">
        <v>534</v>
      </c>
      <c r="I389" s="62" t="s">
        <v>470</v>
      </c>
      <c r="J389" s="62" t="s">
        <v>476</v>
      </c>
      <c r="K389" s="62" t="s">
        <v>1037</v>
      </c>
      <c r="L389" s="347" t="s">
        <v>1113</v>
      </c>
      <c r="M389" s="347" t="s">
        <v>1121</v>
      </c>
      <c r="N389" s="359" t="s">
        <v>721</v>
      </c>
      <c r="O389" s="347" t="s">
        <v>1112</v>
      </c>
      <c r="P389" s="347" t="s">
        <v>1122</v>
      </c>
      <c r="Q389" s="347" t="s">
        <v>1129</v>
      </c>
      <c r="R389" s="347" t="s">
        <v>1</v>
      </c>
      <c r="S389" s="347" t="s">
        <v>1123</v>
      </c>
      <c r="T389" s="347" t="s">
        <v>1125</v>
      </c>
      <c r="U389" s="366" t="s">
        <v>480</v>
      </c>
      <c r="V389" s="347" t="s">
        <v>1114</v>
      </c>
      <c r="W389" s="347" t="s">
        <v>1127</v>
      </c>
      <c r="X389" s="347" t="s">
        <v>1116</v>
      </c>
      <c r="Y389" s="347" t="s">
        <v>1118</v>
      </c>
      <c r="Z389" s="364" t="s">
        <v>1120</v>
      </c>
      <c r="AA389" s="90"/>
      <c r="AB389" s="90"/>
      <c r="AC389" s="90"/>
      <c r="AD389" s="412" t="s">
        <v>2</v>
      </c>
      <c r="AE389" s="369" t="s">
        <v>304</v>
      </c>
      <c r="AF389" s="418" t="s">
        <v>305</v>
      </c>
      <c r="AG389" s="207"/>
      <c r="AH389" s="159"/>
    </row>
    <row r="390" spans="1:41" ht="50.1" customHeight="1" thickBot="1" x14ac:dyDescent="0.35">
      <c r="A390" s="635"/>
      <c r="B390" s="636"/>
      <c r="C390" s="637"/>
      <c r="D390" s="650"/>
      <c r="E390" s="52"/>
      <c r="F390" s="63" t="s">
        <v>22</v>
      </c>
      <c r="G390" s="346" t="s">
        <v>23</v>
      </c>
      <c r="H390" s="346" t="s">
        <v>27</v>
      </c>
      <c r="I390" s="63" t="s">
        <v>4</v>
      </c>
      <c r="J390" s="77" t="s">
        <v>279</v>
      </c>
      <c r="K390" s="77" t="s">
        <v>253</v>
      </c>
      <c r="L390" s="346" t="s">
        <v>8</v>
      </c>
      <c r="M390" s="346" t="s">
        <v>24</v>
      </c>
      <c r="N390" s="346" t="s">
        <v>25</v>
      </c>
      <c r="O390" s="346" t="s">
        <v>11</v>
      </c>
      <c r="P390" s="346" t="s">
        <v>26</v>
      </c>
      <c r="Q390" s="346" t="s">
        <v>28</v>
      </c>
      <c r="R390" s="346" t="s">
        <v>12</v>
      </c>
      <c r="S390" s="346" t="s">
        <v>1124</v>
      </c>
      <c r="T390" s="346" t="s">
        <v>1126</v>
      </c>
      <c r="U390" s="346" t="s">
        <v>7</v>
      </c>
      <c r="V390" s="346" t="s">
        <v>1115</v>
      </c>
      <c r="W390" s="346" t="s">
        <v>1128</v>
      </c>
      <c r="X390" s="346" t="s">
        <v>1117</v>
      </c>
      <c r="Y390" s="346" t="s">
        <v>1119</v>
      </c>
      <c r="Z390" s="365" t="s">
        <v>1096</v>
      </c>
      <c r="AA390" s="91"/>
      <c r="AB390" s="91"/>
      <c r="AC390" s="91"/>
      <c r="AD390" s="445"/>
      <c r="AE390" s="284"/>
      <c r="AF390" s="418"/>
      <c r="AG390" s="207"/>
      <c r="AH390" s="159"/>
    </row>
    <row r="391" spans="1:41" s="135" customFormat="1" ht="50.1" customHeight="1" thickBot="1" x14ac:dyDescent="0.3">
      <c r="A391" s="638"/>
      <c r="B391" s="639"/>
      <c r="C391" s="640"/>
      <c r="D391" s="651"/>
      <c r="E391" s="53"/>
      <c r="F391" s="7"/>
      <c r="G391" s="7"/>
      <c r="H391" s="7"/>
      <c r="I391" s="11"/>
      <c r="J391" s="43"/>
      <c r="K391" s="267"/>
      <c r="L391" s="11"/>
      <c r="M391" s="7"/>
      <c r="N391" s="50"/>
      <c r="O391" s="50"/>
      <c r="P391" s="7"/>
      <c r="Q391" s="7"/>
      <c r="R391" s="7"/>
      <c r="S391" s="11"/>
      <c r="T391" s="11"/>
      <c r="U391" s="11"/>
      <c r="V391" s="11"/>
      <c r="W391" s="357"/>
      <c r="X391" s="357"/>
      <c r="Y391" s="357"/>
      <c r="Z391" s="363"/>
      <c r="AA391" s="83"/>
      <c r="AB391" s="83"/>
      <c r="AC391" s="83"/>
      <c r="AD391" s="445">
        <f>SUM(AD392:AD398)</f>
        <v>0</v>
      </c>
      <c r="AE391" s="380"/>
      <c r="AF391" s="446">
        <f t="shared" ref="AF391" si="160">SUM(AF392:AF398)</f>
        <v>0</v>
      </c>
      <c r="AG391" s="252">
        <f>AF391</f>
        <v>0</v>
      </c>
      <c r="AH391" s="159"/>
      <c r="AN391"/>
      <c r="AO391"/>
    </row>
    <row r="392" spans="1:41" s="135" customFormat="1" ht="50.1" customHeight="1" thickBot="1" x14ac:dyDescent="0.3">
      <c r="A392" s="698"/>
      <c r="B392" s="230" t="s">
        <v>29</v>
      </c>
      <c r="C392" s="299" t="s">
        <v>723</v>
      </c>
      <c r="D392" s="106">
        <v>10</v>
      </c>
      <c r="E392" s="16"/>
      <c r="F392" s="37"/>
      <c r="G392" s="85"/>
      <c r="H392" s="176"/>
      <c r="I392" s="37"/>
      <c r="J392" s="37"/>
      <c r="K392" s="37"/>
      <c r="L392" s="83"/>
      <c r="M392" s="83"/>
      <c r="N392" s="83"/>
      <c r="O392" s="83"/>
      <c r="P392" s="83"/>
      <c r="Q392" s="83"/>
      <c r="R392" s="83"/>
      <c r="S392" s="83"/>
      <c r="T392" s="83"/>
      <c r="U392" s="85"/>
      <c r="V392" s="83"/>
      <c r="W392" s="83"/>
      <c r="X392" s="83"/>
      <c r="Y392" s="83"/>
      <c r="Z392" s="83"/>
      <c r="AA392" s="83"/>
      <c r="AB392" s="83"/>
      <c r="AC392" s="83"/>
      <c r="AD392" s="421">
        <f>SUM(ROUNDUP(F392/D392,0),ROUNDUP(G392/D392,0),ROUNDUP(H392/D392,0),ROUNDUP(I392/D392,0),ROUNDUP(J392/D392,0),ROUNDUP(K392/D392,0),ROUNDUP(L392/D392,0),ROUNDUP(M392/D392,0),ROUNDUP(N392/D392,0),ROUNDUP(O392/D392,0),ROUNDUP(P392/D392,0),ROUNDUP(Q392/D392,0),ROUNDUP(R392/D392,0),ROUNDUP(S392/D392,0),ROUNDUP(T392/D392,0),ROUNDUP(U392/D392,0),ROUNDUP(V392/D392,0),ROUNDUP(W392/D392,0),ROUNDUP(X392/D392,0),ROUNDUP(Y392/D392,0),ROUNDUP(Z392/D392,0),ROUNDUP(AA392/D392,0),ROUNDUP(AB392/D392,0),ROUNDUP(AC392/D392,0))*D392</f>
        <v>0</v>
      </c>
      <c r="AE392" s="285">
        <v>1.7</v>
      </c>
      <c r="AF392" s="418">
        <f t="shared" ref="AF392:AF398" si="161">AD392*AE392</f>
        <v>0</v>
      </c>
      <c r="AG392" s="207"/>
      <c r="AH392" s="159"/>
      <c r="AN392"/>
      <c r="AO392"/>
    </row>
    <row r="393" spans="1:41" ht="50.1" customHeight="1" thickBot="1" x14ac:dyDescent="0.3">
      <c r="A393" s="698"/>
      <c r="B393" s="230" t="s">
        <v>30</v>
      </c>
      <c r="C393" s="299" t="s">
        <v>724</v>
      </c>
      <c r="D393" s="106">
        <v>10</v>
      </c>
      <c r="E393" s="16"/>
      <c r="F393" s="37"/>
      <c r="G393" s="176"/>
      <c r="H393" s="176"/>
      <c r="I393" s="37"/>
      <c r="J393" s="37"/>
      <c r="K393" s="37"/>
      <c r="L393" s="83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421">
        <f t="shared" ref="AD393:AD398" si="162">SUM(ROUNDUP(F393/D393,0),ROUNDUP(G393/D393,0),ROUNDUP(H393/D393,0),ROUNDUP(I393/D393,0),ROUNDUP(J393/D393,0),ROUNDUP(K393/D393,0),ROUNDUP(L393/D393,0),ROUNDUP(M393/D393,0),ROUNDUP(N393/D393,0),ROUNDUP(O393/D393,0),ROUNDUP(P393/D393,0),ROUNDUP(Q393/D393,0),ROUNDUP(R393/D393,0),ROUNDUP(S393/D393,0),ROUNDUP(T393/D393,0),ROUNDUP(U393/D393,0),ROUNDUP(V393/D393,0),ROUNDUP(W393/D393,0),ROUNDUP(X393/D393,0),ROUNDUP(Y393/D393,0),ROUNDUP(Z393/D393,0),ROUNDUP(AA393/D393,0),ROUNDUP(AB393/D393,0),ROUNDUP(AC393/D393,0))*D393</f>
        <v>0</v>
      </c>
      <c r="AE393" s="285">
        <v>2.84</v>
      </c>
      <c r="AF393" s="418">
        <f t="shared" si="161"/>
        <v>0</v>
      </c>
      <c r="AG393" s="207"/>
      <c r="AH393" s="159"/>
    </row>
    <row r="394" spans="1:41" ht="50.1" customHeight="1" thickBot="1" x14ac:dyDescent="0.3">
      <c r="A394" s="698"/>
      <c r="B394" s="230" t="s">
        <v>31</v>
      </c>
      <c r="C394" s="299" t="s">
        <v>725</v>
      </c>
      <c r="D394" s="106">
        <v>10</v>
      </c>
      <c r="E394" s="16"/>
      <c r="F394" s="37"/>
      <c r="G394" s="176"/>
      <c r="H394" s="83"/>
      <c r="I394" s="37"/>
      <c r="J394" s="37"/>
      <c r="K394" s="37"/>
      <c r="L394" s="85"/>
      <c r="M394" s="80"/>
      <c r="N394" s="85"/>
      <c r="O394" s="85"/>
      <c r="P394" s="80"/>
      <c r="Q394" s="85"/>
      <c r="R394" s="85"/>
      <c r="S394" s="80"/>
      <c r="T394" s="80"/>
      <c r="U394" s="85"/>
      <c r="V394" s="80"/>
      <c r="W394" s="80"/>
      <c r="X394" s="80"/>
      <c r="Y394" s="80"/>
      <c r="Z394" s="80"/>
      <c r="AA394" s="80"/>
      <c r="AB394" s="80"/>
      <c r="AC394" s="80"/>
      <c r="AD394" s="421">
        <f t="shared" si="162"/>
        <v>0</v>
      </c>
      <c r="AE394" s="285">
        <v>3.56</v>
      </c>
      <c r="AF394" s="418">
        <f t="shared" si="161"/>
        <v>0</v>
      </c>
      <c r="AG394" s="207"/>
      <c r="AH394" s="159"/>
    </row>
    <row r="395" spans="1:41" ht="50.1" customHeight="1" thickBot="1" x14ac:dyDescent="0.3">
      <c r="A395" s="698"/>
      <c r="B395" s="230" t="s">
        <v>32</v>
      </c>
      <c r="C395" s="299" t="s">
        <v>726</v>
      </c>
      <c r="D395" s="106">
        <v>10</v>
      </c>
      <c r="E395" s="16"/>
      <c r="F395" s="37"/>
      <c r="G395" s="176"/>
      <c r="H395" s="83"/>
      <c r="I395" s="37"/>
      <c r="J395" s="37"/>
      <c r="K395" s="37"/>
      <c r="L395" s="85"/>
      <c r="M395" s="176"/>
      <c r="N395" s="85"/>
      <c r="O395" s="85"/>
      <c r="P395" s="80"/>
      <c r="Q395" s="85"/>
      <c r="R395" s="85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421">
        <f t="shared" si="162"/>
        <v>0</v>
      </c>
      <c r="AE395" s="285">
        <v>4.9000000000000004</v>
      </c>
      <c r="AF395" s="418">
        <f t="shared" si="161"/>
        <v>0</v>
      </c>
      <c r="AG395" s="207"/>
      <c r="AH395" s="159"/>
    </row>
    <row r="396" spans="1:41" s="135" customFormat="1" ht="50.1" customHeight="1" thickBot="1" x14ac:dyDescent="0.3">
      <c r="A396" s="698"/>
      <c r="B396" s="230" t="s">
        <v>33</v>
      </c>
      <c r="C396" s="299" t="s">
        <v>727</v>
      </c>
      <c r="D396" s="106">
        <v>10</v>
      </c>
      <c r="E396" s="16"/>
      <c r="F396" s="37"/>
      <c r="G396" s="176"/>
      <c r="H396" s="176"/>
      <c r="I396" s="37"/>
      <c r="J396" s="37"/>
      <c r="K396" s="37"/>
      <c r="L396" s="85"/>
      <c r="M396" s="176"/>
      <c r="N396" s="85"/>
      <c r="O396" s="85"/>
      <c r="P396" s="176"/>
      <c r="Q396" s="85"/>
      <c r="R396" s="85"/>
      <c r="S396" s="176"/>
      <c r="T396" s="176"/>
      <c r="U396" s="80"/>
      <c r="V396" s="176"/>
      <c r="W396" s="80"/>
      <c r="X396" s="80"/>
      <c r="Y396" s="80"/>
      <c r="Z396" s="176"/>
      <c r="AA396" s="80"/>
      <c r="AB396" s="80"/>
      <c r="AC396" s="80"/>
      <c r="AD396" s="421">
        <f t="shared" si="162"/>
        <v>0</v>
      </c>
      <c r="AE396" s="285">
        <v>6.03</v>
      </c>
      <c r="AF396" s="418">
        <f t="shared" si="161"/>
        <v>0</v>
      </c>
      <c r="AG396" s="207"/>
      <c r="AH396" s="159"/>
      <c r="AN396"/>
      <c r="AO396"/>
    </row>
    <row r="397" spans="1:41" s="135" customFormat="1" ht="50.1" customHeight="1" thickBot="1" x14ac:dyDescent="0.3">
      <c r="A397" s="698"/>
      <c r="B397" s="230" t="s">
        <v>34</v>
      </c>
      <c r="C397" s="299" t="s">
        <v>728</v>
      </c>
      <c r="D397" s="106">
        <v>5</v>
      </c>
      <c r="E397" s="16"/>
      <c r="F397" s="37"/>
      <c r="G397" s="176"/>
      <c r="H397" s="176"/>
      <c r="I397" s="37"/>
      <c r="J397" s="37"/>
      <c r="K397" s="37"/>
      <c r="L397" s="176"/>
      <c r="M397" s="176"/>
      <c r="N397" s="85"/>
      <c r="O397" s="176"/>
      <c r="P397" s="176"/>
      <c r="Q397" s="85"/>
      <c r="R397" s="176"/>
      <c r="S397" s="176"/>
      <c r="T397" s="176"/>
      <c r="U397" s="176"/>
      <c r="V397" s="176"/>
      <c r="W397" s="176"/>
      <c r="X397" s="176"/>
      <c r="Y397" s="176"/>
      <c r="Z397" s="176"/>
      <c r="AA397" s="87"/>
      <c r="AB397" s="87"/>
      <c r="AC397" s="87"/>
      <c r="AD397" s="421">
        <f t="shared" si="162"/>
        <v>0</v>
      </c>
      <c r="AE397" s="285">
        <v>8.56</v>
      </c>
      <c r="AF397" s="418">
        <f t="shared" si="161"/>
        <v>0</v>
      </c>
      <c r="AG397" s="207"/>
      <c r="AH397" s="159"/>
      <c r="AN397"/>
      <c r="AO397"/>
    </row>
    <row r="398" spans="1:41" ht="50.1" customHeight="1" thickBot="1" x14ac:dyDescent="0.3">
      <c r="A398" s="717"/>
      <c r="B398" s="230" t="s">
        <v>35</v>
      </c>
      <c r="C398" s="299" t="s">
        <v>729</v>
      </c>
      <c r="D398" s="106">
        <v>5</v>
      </c>
      <c r="E398" s="16"/>
      <c r="F398" s="37"/>
      <c r="G398" s="176"/>
      <c r="H398" s="83"/>
      <c r="I398" s="37"/>
      <c r="J398" s="37"/>
      <c r="K398" s="37"/>
      <c r="L398" s="176"/>
      <c r="M398" s="176"/>
      <c r="N398" s="83"/>
      <c r="O398" s="176"/>
      <c r="P398" s="176"/>
      <c r="Q398" s="85"/>
      <c r="R398" s="176"/>
      <c r="S398" s="176"/>
      <c r="T398" s="90"/>
      <c r="U398" s="176"/>
      <c r="V398" s="176"/>
      <c r="W398" s="176"/>
      <c r="X398" s="176"/>
      <c r="Y398" s="176"/>
      <c r="Z398" s="176"/>
      <c r="AA398" s="90"/>
      <c r="AB398" s="90"/>
      <c r="AC398" s="90"/>
      <c r="AD398" s="421">
        <f t="shared" si="162"/>
        <v>0</v>
      </c>
      <c r="AE398" s="285">
        <v>13</v>
      </c>
      <c r="AF398" s="418">
        <f t="shared" si="161"/>
        <v>0</v>
      </c>
      <c r="AG398" s="207"/>
      <c r="AH398" s="159"/>
    </row>
    <row r="399" spans="1:41" ht="50.1" customHeight="1" thickBot="1" x14ac:dyDescent="0.3">
      <c r="A399" s="666" t="s">
        <v>466</v>
      </c>
      <c r="B399" s="667"/>
      <c r="C399" s="668"/>
      <c r="D399" s="665" t="s">
        <v>467</v>
      </c>
      <c r="E399" s="9"/>
      <c r="F399" s="62" t="s">
        <v>496</v>
      </c>
      <c r="G399" s="73" t="s">
        <v>511</v>
      </c>
      <c r="H399" s="62" t="s">
        <v>471</v>
      </c>
      <c r="I399" s="162" t="s">
        <v>1088</v>
      </c>
      <c r="J399" s="70" t="s">
        <v>477</v>
      </c>
      <c r="K399" s="73" t="s">
        <v>254</v>
      </c>
      <c r="L399" s="64" t="s">
        <v>474</v>
      </c>
      <c r="M399" s="74" t="s">
        <v>1089</v>
      </c>
      <c r="N399" s="326" t="s">
        <v>1085</v>
      </c>
      <c r="O399" s="343" t="s">
        <v>1090</v>
      </c>
      <c r="P399" s="344" t="s">
        <v>1091</v>
      </c>
      <c r="Q399" s="50" t="s">
        <v>1095</v>
      </c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412" t="s">
        <v>2</v>
      </c>
      <c r="AE399" s="369" t="s">
        <v>304</v>
      </c>
      <c r="AF399" s="418" t="s">
        <v>305</v>
      </c>
      <c r="AG399" s="207"/>
      <c r="AH399" s="159"/>
    </row>
    <row r="400" spans="1:41" ht="50.1" customHeight="1" thickBot="1" x14ac:dyDescent="0.35">
      <c r="A400" s="645"/>
      <c r="B400" s="646"/>
      <c r="C400" s="647"/>
      <c r="D400" s="650"/>
      <c r="E400" s="9"/>
      <c r="F400" s="63" t="s">
        <v>22</v>
      </c>
      <c r="G400" s="67" t="s">
        <v>4</v>
      </c>
      <c r="H400" s="63" t="s">
        <v>5</v>
      </c>
      <c r="I400" s="63" t="s">
        <v>54</v>
      </c>
      <c r="J400" s="67" t="s">
        <v>358</v>
      </c>
      <c r="K400" s="65" t="s">
        <v>253</v>
      </c>
      <c r="L400" s="75" t="s">
        <v>269</v>
      </c>
      <c r="M400" s="63" t="s">
        <v>657</v>
      </c>
      <c r="N400" s="327" t="s">
        <v>1033</v>
      </c>
      <c r="O400" s="327" t="s">
        <v>1034</v>
      </c>
      <c r="P400" s="345" t="s">
        <v>1092</v>
      </c>
      <c r="Q400" s="346" t="s">
        <v>1096</v>
      </c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419"/>
      <c r="AE400" s="284"/>
      <c r="AF400" s="418"/>
      <c r="AG400" s="207"/>
      <c r="AH400" s="159"/>
    </row>
    <row r="401" spans="1:41" ht="50.1" customHeight="1" thickBot="1" x14ac:dyDescent="0.3">
      <c r="A401" s="669"/>
      <c r="B401" s="670"/>
      <c r="C401" s="671"/>
      <c r="D401" s="651"/>
      <c r="E401" s="9"/>
      <c r="F401" s="14"/>
      <c r="G401" s="502"/>
      <c r="H401" s="14"/>
      <c r="I401" s="491"/>
      <c r="J401" s="209"/>
      <c r="K401" s="503"/>
      <c r="L401" s="14"/>
      <c r="M401" s="504"/>
      <c r="N401" s="314"/>
      <c r="O401" s="350"/>
      <c r="P401" s="131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419">
        <f>SUM(AD402:AD408)</f>
        <v>0</v>
      </c>
      <c r="AE401" s="283"/>
      <c r="AF401" s="420">
        <f>SUM(AF402:AF408)</f>
        <v>0</v>
      </c>
      <c r="AG401" s="252">
        <f>AF401</f>
        <v>0</v>
      </c>
      <c r="AH401" s="159"/>
    </row>
    <row r="402" spans="1:41" ht="50.25" customHeight="1" thickBot="1" x14ac:dyDescent="0.3">
      <c r="A402" s="672"/>
      <c r="B402" s="227" t="s">
        <v>291</v>
      </c>
      <c r="C402" s="287" t="s">
        <v>497</v>
      </c>
      <c r="D402" s="69">
        <v>10</v>
      </c>
      <c r="E402" s="9"/>
      <c r="F402" s="37"/>
      <c r="G402" s="37"/>
      <c r="H402" s="37"/>
      <c r="I402" s="37"/>
      <c r="J402" s="37"/>
      <c r="K402" s="37"/>
      <c r="L402" s="37"/>
      <c r="M402" s="37"/>
      <c r="N402" s="80"/>
      <c r="O402" s="80"/>
      <c r="P402" s="176"/>
      <c r="Q402" s="176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421">
        <f t="shared" ref="AD402:AD408" si="163">SUM(ROUNDUP(F402/D402,0),ROUNDUP(G402/D402,0),ROUNDUP(H402/D402,0),ROUNDUP(I402/D402,0),ROUNDUP(J402/D402,0),ROUNDUP(K402/D402,0),ROUNDUP(L402/D402,0),ROUNDUP(M402/D402,0),ROUNDUP(N402/D402,0),ROUNDUP(O402/D402,0),ROUNDUP(P402/D402,0),ROUNDUP(Q402/D402,0),ROUNDUP(R402/D402,0),ROUNDUP(S402/D402,0),ROUNDUP(T402/D402,0),ROUNDUP(U402/D402,0),ROUNDUP(V402/D402,0),ROUNDUP(W402/D402,0),ROUNDUP(X402/D402,0),ROUNDUP(Y402/D402,0),ROUNDUP(Z402/D402,0),ROUNDUP(AA402/D402,0),ROUNDUP(AB402/D402,0),ROUNDUP(AC402/D402,0))*D402</f>
        <v>0</v>
      </c>
      <c r="AE402" s="285">
        <v>1.75</v>
      </c>
      <c r="AF402" s="418">
        <f t="shared" ref="AF402:AF408" si="164">AD402*AE402</f>
        <v>0</v>
      </c>
      <c r="AG402" s="207"/>
      <c r="AH402" s="159"/>
    </row>
    <row r="403" spans="1:41" ht="50.25" customHeight="1" thickBot="1" x14ac:dyDescent="0.3">
      <c r="A403" s="631"/>
      <c r="B403" s="227" t="s">
        <v>292</v>
      </c>
      <c r="C403" s="287" t="s">
        <v>498</v>
      </c>
      <c r="D403" s="69">
        <v>10</v>
      </c>
      <c r="E403" s="9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176"/>
      <c r="Q403" s="176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421">
        <f t="shared" si="163"/>
        <v>0</v>
      </c>
      <c r="AE403" s="285">
        <v>2.61</v>
      </c>
      <c r="AF403" s="418">
        <f t="shared" si="164"/>
        <v>0</v>
      </c>
      <c r="AG403" s="207"/>
      <c r="AH403" s="159"/>
    </row>
    <row r="404" spans="1:41" ht="50.25" customHeight="1" thickBot="1" x14ac:dyDescent="0.3">
      <c r="A404" s="631"/>
      <c r="B404" s="227" t="s">
        <v>293</v>
      </c>
      <c r="C404" s="287" t="s">
        <v>499</v>
      </c>
      <c r="D404" s="69">
        <v>10</v>
      </c>
      <c r="E404" s="9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421">
        <f t="shared" si="163"/>
        <v>0</v>
      </c>
      <c r="AE404" s="285">
        <v>3.59</v>
      </c>
      <c r="AF404" s="418">
        <f t="shared" si="164"/>
        <v>0</v>
      </c>
      <c r="AG404" s="207"/>
      <c r="AH404" s="159"/>
    </row>
    <row r="405" spans="1:41" ht="50.25" customHeight="1" thickBot="1" x14ac:dyDescent="0.3">
      <c r="A405" s="631"/>
      <c r="B405" s="227" t="s">
        <v>294</v>
      </c>
      <c r="C405" s="287" t="s">
        <v>500</v>
      </c>
      <c r="D405" s="69">
        <v>10</v>
      </c>
      <c r="E405" s="9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421">
        <f t="shared" si="163"/>
        <v>0</v>
      </c>
      <c r="AE405" s="285">
        <v>5.01</v>
      </c>
      <c r="AF405" s="418">
        <f t="shared" si="164"/>
        <v>0</v>
      </c>
      <c r="AG405" s="207"/>
      <c r="AH405" s="159"/>
    </row>
    <row r="406" spans="1:41" ht="50.25" customHeight="1" thickBot="1" x14ac:dyDescent="0.3">
      <c r="A406" s="673"/>
      <c r="B406" s="227" t="s">
        <v>312</v>
      </c>
      <c r="C406" s="287" t="s">
        <v>501</v>
      </c>
      <c r="D406" s="69">
        <v>10</v>
      </c>
      <c r="E406" s="9"/>
      <c r="F406" s="37"/>
      <c r="G406" s="37"/>
      <c r="H406" s="37"/>
      <c r="I406" s="37"/>
      <c r="J406" s="37"/>
      <c r="K406" s="37"/>
      <c r="L406" s="37"/>
      <c r="M406" s="37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421">
        <f t="shared" si="163"/>
        <v>0</v>
      </c>
      <c r="AE406" s="285">
        <v>6.62</v>
      </c>
      <c r="AF406" s="418">
        <f t="shared" si="164"/>
        <v>0</v>
      </c>
      <c r="AG406" s="207"/>
      <c r="AH406" s="159"/>
    </row>
    <row r="407" spans="1:41" s="135" customFormat="1" ht="50.25" customHeight="1" thickBot="1" x14ac:dyDescent="0.3">
      <c r="A407" s="673"/>
      <c r="B407" s="227" t="s">
        <v>315</v>
      </c>
      <c r="C407" s="287" t="s">
        <v>502</v>
      </c>
      <c r="D407" s="69">
        <v>5</v>
      </c>
      <c r="E407" s="9"/>
      <c r="F407" s="37"/>
      <c r="G407" s="37"/>
      <c r="H407" s="37"/>
      <c r="I407" s="37"/>
      <c r="J407" s="37"/>
      <c r="K407" s="37"/>
      <c r="L407" s="37"/>
      <c r="M407" s="37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421">
        <f t="shared" si="163"/>
        <v>0</v>
      </c>
      <c r="AE407" s="285">
        <v>9.69</v>
      </c>
      <c r="AF407" s="418">
        <f t="shared" si="164"/>
        <v>0</v>
      </c>
      <c r="AG407" s="207"/>
      <c r="AH407" s="159"/>
      <c r="AN407"/>
      <c r="AO407"/>
    </row>
    <row r="408" spans="1:41" ht="50.25" customHeight="1" thickBot="1" x14ac:dyDescent="0.3">
      <c r="A408" s="741"/>
      <c r="B408" s="227" t="s">
        <v>316</v>
      </c>
      <c r="C408" s="287" t="s">
        <v>503</v>
      </c>
      <c r="D408" s="69">
        <v>5</v>
      </c>
      <c r="E408" s="9"/>
      <c r="F408" s="37"/>
      <c r="G408" s="37"/>
      <c r="H408" s="37"/>
      <c r="I408" s="37"/>
      <c r="J408" s="37"/>
      <c r="K408" s="37"/>
      <c r="L408" s="37"/>
      <c r="M408" s="37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421">
        <f t="shared" si="163"/>
        <v>0</v>
      </c>
      <c r="AE408" s="285">
        <v>14.89</v>
      </c>
      <c r="AF408" s="418">
        <f t="shared" si="164"/>
        <v>0</v>
      </c>
      <c r="AG408" s="207"/>
      <c r="AH408" s="159"/>
    </row>
    <row r="409" spans="1:41" ht="50.1" customHeight="1" thickBot="1" x14ac:dyDescent="0.3">
      <c r="A409" s="666" t="s">
        <v>466</v>
      </c>
      <c r="B409" s="667"/>
      <c r="C409" s="668"/>
      <c r="D409" s="665" t="s">
        <v>467</v>
      </c>
      <c r="E409" s="9"/>
      <c r="F409" s="62" t="s">
        <v>496</v>
      </c>
      <c r="G409" s="73" t="s">
        <v>511</v>
      </c>
      <c r="H409" s="62" t="s">
        <v>471</v>
      </c>
      <c r="I409" s="162" t="s">
        <v>1088</v>
      </c>
      <c r="J409" s="70" t="s">
        <v>477</v>
      </c>
      <c r="K409" s="344" t="s">
        <v>254</v>
      </c>
      <c r="L409" s="50" t="s">
        <v>474</v>
      </c>
      <c r="M409" s="347" t="s">
        <v>1091</v>
      </c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412" t="s">
        <v>2</v>
      </c>
      <c r="AE409" s="369" t="s">
        <v>304</v>
      </c>
      <c r="AF409" s="418" t="s">
        <v>305</v>
      </c>
      <c r="AG409" s="207"/>
      <c r="AH409" s="159"/>
    </row>
    <row r="410" spans="1:41" s="135" customFormat="1" ht="50.1" customHeight="1" thickBot="1" x14ac:dyDescent="0.35">
      <c r="A410" s="645"/>
      <c r="B410" s="646"/>
      <c r="C410" s="647"/>
      <c r="D410" s="650"/>
      <c r="E410" s="9"/>
      <c r="F410" s="63" t="s">
        <v>22</v>
      </c>
      <c r="G410" s="67" t="s">
        <v>4</v>
      </c>
      <c r="H410" s="63" t="s">
        <v>5</v>
      </c>
      <c r="I410" s="63" t="s">
        <v>54</v>
      </c>
      <c r="J410" s="67" t="s">
        <v>358</v>
      </c>
      <c r="K410" s="345" t="s">
        <v>253</v>
      </c>
      <c r="L410" s="348" t="s">
        <v>269</v>
      </c>
      <c r="M410" s="346" t="s">
        <v>1092</v>
      </c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419"/>
      <c r="AE410" s="284"/>
      <c r="AF410" s="418"/>
      <c r="AG410" s="207"/>
      <c r="AH410" s="159"/>
      <c r="AN410"/>
      <c r="AO410"/>
    </row>
    <row r="411" spans="1:41" ht="50.1" customHeight="1" thickBot="1" x14ac:dyDescent="0.3">
      <c r="A411" s="669"/>
      <c r="B411" s="670"/>
      <c r="C411" s="671"/>
      <c r="D411" s="651"/>
      <c r="E411" s="9"/>
      <c r="F411" s="14"/>
      <c r="G411" s="14"/>
      <c r="H411" s="505"/>
      <c r="I411" s="491"/>
      <c r="J411" s="209"/>
      <c r="K411" s="491"/>
      <c r="L411" s="14"/>
      <c r="M411" s="131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419">
        <f>SUM(AD412:AD413)</f>
        <v>0</v>
      </c>
      <c r="AE411" s="283"/>
      <c r="AF411" s="420">
        <f>SUM(AF412:AF413)</f>
        <v>0</v>
      </c>
      <c r="AG411" s="252">
        <f>AF411</f>
        <v>0</v>
      </c>
      <c r="AH411" s="159"/>
    </row>
    <row r="412" spans="1:41" ht="99.95" customHeight="1" thickBot="1" x14ac:dyDescent="0.3">
      <c r="A412" s="113"/>
      <c r="B412" s="228" t="s">
        <v>290</v>
      </c>
      <c r="C412" s="287" t="s">
        <v>652</v>
      </c>
      <c r="D412" s="69">
        <v>10</v>
      </c>
      <c r="E412" s="8"/>
      <c r="F412" s="37"/>
      <c r="G412" s="37"/>
      <c r="H412" s="37"/>
      <c r="I412" s="37"/>
      <c r="J412" s="37"/>
      <c r="K412" s="37"/>
      <c r="L412" s="37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421">
        <f>SUM(ROUNDUP(F412/D412,0),ROUNDUP(G412/D412,0),ROUNDUP(H412/D412,0),ROUNDUP(O412/D412,0),ROUNDUP(P412/D412,0),ROUNDUP(Q412/D412,0),ROUNDUP(I412/D412,0),ROUNDUP(J412/D412,0),ROUNDUP(N412/D412,0),ROUNDUP(L412/D412,0),ROUNDUP(M412/D412,0),ROUNDUP(K412/D412,0),ROUNDUP(R412/D412,0),ROUNDUP(S412/D412,0),ROUNDUP(T412/D412,0),ROUNDUP(U412/D412,0),ROUNDUP(V412/D412,0),ROUNDUP(W412/D412,0),ROUNDUP(X412/D412,0),ROUNDUP(Y412/D412,0),ROUNDUP(Z412/D412,0),ROUNDUP(AA412/D412,0),ROUNDUP(AB412/D412,0),ROUNDUP(AC412/D412,0))*D412</f>
        <v>0</v>
      </c>
      <c r="AE412" s="285">
        <v>5.87</v>
      </c>
      <c r="AF412" s="418">
        <f t="shared" ref="AF412:AF413" si="165">AD412*AE412</f>
        <v>0</v>
      </c>
      <c r="AG412" s="207"/>
      <c r="AH412" s="159"/>
    </row>
    <row r="413" spans="1:41" ht="99.95" customHeight="1" thickBot="1" x14ac:dyDescent="0.3">
      <c r="A413" s="113"/>
      <c r="B413" s="227" t="s">
        <v>374</v>
      </c>
      <c r="C413" s="287" t="s">
        <v>653</v>
      </c>
      <c r="D413" s="69">
        <v>10</v>
      </c>
      <c r="E413" s="8"/>
      <c r="F413" s="37"/>
      <c r="G413" s="37"/>
      <c r="H413" s="37"/>
      <c r="I413" s="37"/>
      <c r="J413" s="37"/>
      <c r="K413" s="37"/>
      <c r="L413" s="37"/>
      <c r="M413" s="176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421">
        <f>SUM(ROUNDUP(F413/D413,0),ROUNDUP(G413/D413,0),ROUNDUP(H413/D413,0),ROUNDUP(O413/D413,0),ROUNDUP(P413/D413,0),ROUNDUP(Q413/D413,0),ROUNDUP(I413/D413,0),ROUNDUP(J413/D413,0),ROUNDUP(N413/D413,0),ROUNDUP(L413/D413,0),ROUNDUP(M413/D413,0),ROUNDUP(K413/D413,0),ROUNDUP(R413/D413,0),ROUNDUP(S413/D413,0),ROUNDUP(T413/D413,0),ROUNDUP(U413/D413,0),ROUNDUP(V413/D413,0),ROUNDUP(W413/D413,0),ROUNDUP(X413/D413,0),ROUNDUP(Y413/D413,0),ROUNDUP(Z413/D413,0),ROUNDUP(AA413/D413,0),ROUNDUP(AB413/D413,0),ROUNDUP(AC413/D413,0))*D413</f>
        <v>0</v>
      </c>
      <c r="AE413" s="285">
        <v>8.56</v>
      </c>
      <c r="AF413" s="418">
        <f t="shared" si="165"/>
        <v>0</v>
      </c>
      <c r="AG413" s="207"/>
      <c r="AH413" s="159"/>
    </row>
    <row r="414" spans="1:41" ht="79.5" thickBot="1" x14ac:dyDescent="0.3">
      <c r="A414" s="666" t="s">
        <v>466</v>
      </c>
      <c r="B414" s="667"/>
      <c r="C414" s="668"/>
      <c r="D414" s="665" t="s">
        <v>467</v>
      </c>
      <c r="E414" s="205"/>
      <c r="F414" s="347" t="s">
        <v>496</v>
      </c>
      <c r="G414" s="73" t="s">
        <v>511</v>
      </c>
      <c r="H414" s="62" t="s">
        <v>471</v>
      </c>
      <c r="I414" s="344" t="s">
        <v>254</v>
      </c>
      <c r="J414" s="50" t="s">
        <v>474</v>
      </c>
      <c r="K414" s="344" t="s">
        <v>1091</v>
      </c>
      <c r="L414" s="50" t="s">
        <v>1095</v>
      </c>
      <c r="M414" s="50" t="s">
        <v>1093</v>
      </c>
      <c r="N414" s="347" t="s">
        <v>1087</v>
      </c>
      <c r="O414" s="50" t="s">
        <v>1099</v>
      </c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412" t="s">
        <v>2</v>
      </c>
      <c r="AE414" s="369" t="s">
        <v>304</v>
      </c>
      <c r="AF414" s="418" t="s">
        <v>305</v>
      </c>
      <c r="AG414" s="207"/>
      <c r="AH414" s="159"/>
    </row>
    <row r="415" spans="1:41" ht="50.1" customHeight="1" thickBot="1" x14ac:dyDescent="0.3">
      <c r="A415" s="645"/>
      <c r="B415" s="646"/>
      <c r="C415" s="647"/>
      <c r="D415" s="650"/>
      <c r="E415" s="205"/>
      <c r="F415" s="346" t="s">
        <v>22</v>
      </c>
      <c r="G415" s="67" t="s">
        <v>4</v>
      </c>
      <c r="H415" s="63" t="s">
        <v>5</v>
      </c>
      <c r="I415" s="345" t="s">
        <v>253</v>
      </c>
      <c r="J415" s="348" t="s">
        <v>269</v>
      </c>
      <c r="K415" s="345" t="s">
        <v>1092</v>
      </c>
      <c r="L415" s="346" t="s">
        <v>1096</v>
      </c>
      <c r="M415" s="346" t="s">
        <v>1094</v>
      </c>
      <c r="N415" s="346" t="s">
        <v>26</v>
      </c>
      <c r="O415" s="346" t="s">
        <v>23</v>
      </c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421"/>
      <c r="AE415" s="285"/>
      <c r="AF415" s="418"/>
      <c r="AG415" s="207"/>
      <c r="AH415" s="159"/>
    </row>
    <row r="416" spans="1:41" ht="50.1" customHeight="1" thickBot="1" x14ac:dyDescent="0.3">
      <c r="A416" s="669"/>
      <c r="B416" s="670"/>
      <c r="C416" s="671"/>
      <c r="D416" s="651"/>
      <c r="E416" s="205"/>
      <c r="F416" s="14"/>
      <c r="G416" s="502"/>
      <c r="H416" s="14"/>
      <c r="I416" s="503"/>
      <c r="J416" s="14"/>
      <c r="K416" s="131"/>
      <c r="L416" s="80"/>
      <c r="M416" s="349"/>
      <c r="N416" s="50"/>
      <c r="O416" s="131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421">
        <f>SUM(AD417:AD423)</f>
        <v>0</v>
      </c>
      <c r="AE416" s="285"/>
      <c r="AF416" s="418">
        <f>SUM(AF417:AF423)</f>
        <v>0</v>
      </c>
      <c r="AG416" s="211">
        <f>AF416</f>
        <v>0</v>
      </c>
      <c r="AH416" s="159"/>
    </row>
    <row r="417" spans="1:41" ht="50.25" customHeight="1" thickBot="1" x14ac:dyDescent="0.3">
      <c r="A417" s="742"/>
      <c r="B417" s="227" t="s">
        <v>295</v>
      </c>
      <c r="C417" s="287" t="s">
        <v>504</v>
      </c>
      <c r="D417" s="69">
        <v>10</v>
      </c>
      <c r="E417" s="9"/>
      <c r="F417" s="80"/>
      <c r="G417" s="37"/>
      <c r="H417" s="37"/>
      <c r="I417" s="80"/>
      <c r="J417" s="176"/>
      <c r="K417" s="176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421">
        <f>SUM(ROUNDUP(F417/D417,0),ROUNDUP(G417/D417,0),ROUNDUP(H417/D417,0),ROUNDUP(I417/D417,0),ROUNDUP(J417/D417,0),ROUNDUP(K417/D417,0),ROUNDUP(L417/D417,0),ROUNDUP(M417/D417,0),ROUNDUP(N417/D417,0),ROUNDUP(O417/D417,0),ROUNDUP(P417/D417,0),ROUNDUP(Q417/D417,0),ROUNDUP(R417/D417,0),ROUNDUP(S417/D417,0),ROUNDUP(T417/D417,0),ROUNDUP(U417/D417,0),ROUNDUP(V417/D417,0),ROUNDUP(W417/D417,0),ROUNDUP(X417/D417,0),ROUNDUP(Y417/D417,0),ROUNDUP(Z417/D417,0),ROUNDUP(AA417/D417,0),ROUNDUP(AB417/D417,0),ROUNDUP(AC417/D417,0))*D417</f>
        <v>0</v>
      </c>
      <c r="AE417" s="285">
        <v>1.54</v>
      </c>
      <c r="AF417" s="418">
        <f t="shared" ref="AF417:AF423" si="166">AD417*AE417</f>
        <v>0</v>
      </c>
      <c r="AG417" s="207"/>
      <c r="AH417" s="159"/>
    </row>
    <row r="418" spans="1:41" ht="50.25" customHeight="1" thickBot="1" x14ac:dyDescent="0.3">
      <c r="A418" s="698"/>
      <c r="B418" s="227" t="s">
        <v>296</v>
      </c>
      <c r="C418" s="287" t="s">
        <v>505</v>
      </c>
      <c r="D418" s="69">
        <v>10</v>
      </c>
      <c r="E418" s="9"/>
      <c r="F418" s="80"/>
      <c r="G418" s="37"/>
      <c r="H418" s="37"/>
      <c r="I418" s="80"/>
      <c r="J418" s="176"/>
      <c r="K418" s="80"/>
      <c r="L418" s="80"/>
      <c r="M418" s="80"/>
      <c r="N418" s="176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421">
        <f t="shared" ref="AD418:AD423" si="167">SUM(ROUNDUP(F418/D418,0),ROUNDUP(G418/D418,0),ROUNDUP(H418/D418,0),ROUNDUP(I418/D418,0),ROUNDUP(J418/D418,0),ROUNDUP(K418/D418,0),ROUNDUP(L418/D418,0),ROUNDUP(M418/D418,0),ROUNDUP(N418/D418,0),ROUNDUP(O418/D418,0),ROUNDUP(P418/D418,0),ROUNDUP(Q418/D418,0),ROUNDUP(R418/D418,0),ROUNDUP(S418/D418,0),ROUNDUP(T418/D418,0),ROUNDUP(U418/D418,0),ROUNDUP(V418/D418,0),ROUNDUP(W418/D418,0),ROUNDUP(X418/D418,0),ROUNDUP(Y418/D418,0),ROUNDUP(Z418/D418,0),ROUNDUP(AA418/D418,0),ROUNDUP(AB418/D418,0),ROUNDUP(AC418/D418,0))*D418</f>
        <v>0</v>
      </c>
      <c r="AE418" s="285">
        <v>2.12</v>
      </c>
      <c r="AF418" s="418">
        <f t="shared" si="166"/>
        <v>0</v>
      </c>
      <c r="AG418" s="207"/>
      <c r="AH418" s="159"/>
    </row>
    <row r="419" spans="1:41" ht="50.25" customHeight="1" thickBot="1" x14ac:dyDescent="0.3">
      <c r="A419" s="698"/>
      <c r="B419" s="227" t="s">
        <v>297</v>
      </c>
      <c r="C419" s="287" t="s">
        <v>506</v>
      </c>
      <c r="D419" s="69">
        <v>10</v>
      </c>
      <c r="E419" s="9"/>
      <c r="F419" s="80"/>
      <c r="G419" s="37"/>
      <c r="H419" s="37"/>
      <c r="I419" s="80"/>
      <c r="J419" s="176"/>
      <c r="K419" s="80"/>
      <c r="L419" s="80"/>
      <c r="M419" s="80"/>
      <c r="N419" s="176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421">
        <f t="shared" si="167"/>
        <v>0</v>
      </c>
      <c r="AE419" s="285">
        <v>3.01</v>
      </c>
      <c r="AF419" s="418">
        <f t="shared" si="166"/>
        <v>0</v>
      </c>
      <c r="AG419" s="207"/>
      <c r="AH419" s="159"/>
    </row>
    <row r="420" spans="1:41" ht="50.25" customHeight="1" thickBot="1" x14ac:dyDescent="0.3">
      <c r="A420" s="698"/>
      <c r="B420" s="228" t="s">
        <v>298</v>
      </c>
      <c r="C420" s="287" t="s">
        <v>507</v>
      </c>
      <c r="D420" s="69">
        <v>10</v>
      </c>
      <c r="E420" s="9"/>
      <c r="F420" s="80"/>
      <c r="G420" s="37"/>
      <c r="H420" s="37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421">
        <f t="shared" si="167"/>
        <v>0</v>
      </c>
      <c r="AE420" s="285">
        <v>4.2699999999999996</v>
      </c>
      <c r="AF420" s="418">
        <f t="shared" si="166"/>
        <v>0</v>
      </c>
      <c r="AG420" s="207"/>
      <c r="AH420" s="159"/>
    </row>
    <row r="421" spans="1:41" ht="50.25" customHeight="1" thickBot="1" x14ac:dyDescent="0.3">
      <c r="A421" s="743"/>
      <c r="B421" s="228" t="s">
        <v>313</v>
      </c>
      <c r="C421" s="287" t="s">
        <v>508</v>
      </c>
      <c r="D421" s="69">
        <v>10</v>
      </c>
      <c r="E421" s="9"/>
      <c r="F421" s="176"/>
      <c r="G421" s="37"/>
      <c r="H421" s="37"/>
      <c r="I421" s="80"/>
      <c r="J421" s="176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421">
        <f t="shared" si="167"/>
        <v>0</v>
      </c>
      <c r="AE421" s="285">
        <v>5.82</v>
      </c>
      <c r="AF421" s="418">
        <f t="shared" si="166"/>
        <v>0</v>
      </c>
      <c r="AG421" s="207"/>
      <c r="AH421" s="159"/>
    </row>
    <row r="422" spans="1:41" ht="50.25" customHeight="1" thickBot="1" x14ac:dyDescent="0.3">
      <c r="A422" s="743"/>
      <c r="B422" s="228" t="s">
        <v>317</v>
      </c>
      <c r="C422" s="287" t="s">
        <v>509</v>
      </c>
      <c r="D422" s="69">
        <v>5</v>
      </c>
      <c r="E422" s="9"/>
      <c r="F422" s="176"/>
      <c r="G422" s="37"/>
      <c r="H422" s="37"/>
      <c r="I422" s="176"/>
      <c r="J422" s="80"/>
      <c r="K422" s="176"/>
      <c r="L422" s="176"/>
      <c r="M422" s="176"/>
      <c r="N422" s="80"/>
      <c r="O422" s="176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421">
        <f t="shared" si="167"/>
        <v>0</v>
      </c>
      <c r="AE422" s="285">
        <v>7.78</v>
      </c>
      <c r="AF422" s="418">
        <f t="shared" si="166"/>
        <v>0</v>
      </c>
      <c r="AG422" s="207"/>
      <c r="AH422" s="159"/>
    </row>
    <row r="423" spans="1:41" ht="50.25" customHeight="1" thickBot="1" x14ac:dyDescent="0.3">
      <c r="A423" s="744"/>
      <c r="B423" s="228" t="s">
        <v>318</v>
      </c>
      <c r="C423" s="287" t="s">
        <v>510</v>
      </c>
      <c r="D423" s="69">
        <v>5</v>
      </c>
      <c r="E423" s="9"/>
      <c r="F423" s="176"/>
      <c r="G423" s="37"/>
      <c r="H423" s="37"/>
      <c r="I423" s="176"/>
      <c r="J423" s="176"/>
      <c r="K423" s="80"/>
      <c r="L423" s="80"/>
      <c r="M423" s="80"/>
      <c r="N423" s="80"/>
      <c r="O423" s="176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421">
        <f t="shared" si="167"/>
        <v>0</v>
      </c>
      <c r="AE423" s="285">
        <v>12.95</v>
      </c>
      <c r="AF423" s="418">
        <f t="shared" si="166"/>
        <v>0</v>
      </c>
      <c r="AG423" s="207"/>
      <c r="AH423" s="159"/>
    </row>
    <row r="424" spans="1:41" ht="50.1" customHeight="1" thickBot="1" x14ac:dyDescent="0.3">
      <c r="A424" s="666" t="s">
        <v>466</v>
      </c>
      <c r="B424" s="667"/>
      <c r="C424" s="668"/>
      <c r="D424" s="665" t="s">
        <v>467</v>
      </c>
      <c r="E424" s="9"/>
      <c r="F424" s="347" t="s">
        <v>496</v>
      </c>
      <c r="G424" s="73" t="s">
        <v>511</v>
      </c>
      <c r="H424" s="62" t="s">
        <v>471</v>
      </c>
      <c r="I424" s="344" t="s">
        <v>254</v>
      </c>
      <c r="J424" s="50" t="s">
        <v>474</v>
      </c>
      <c r="K424" s="344" t="s">
        <v>1091</v>
      </c>
      <c r="L424" s="50" t="s">
        <v>1093</v>
      </c>
      <c r="M424" s="50" t="s">
        <v>1099</v>
      </c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412" t="s">
        <v>2</v>
      </c>
      <c r="AE424" s="369" t="s">
        <v>304</v>
      </c>
      <c r="AF424" s="418" t="s">
        <v>305</v>
      </c>
      <c r="AG424" s="207"/>
      <c r="AH424" s="159"/>
    </row>
    <row r="425" spans="1:41" s="135" customFormat="1" ht="50.1" customHeight="1" thickBot="1" x14ac:dyDescent="0.35">
      <c r="A425" s="645"/>
      <c r="B425" s="646"/>
      <c r="C425" s="647"/>
      <c r="D425" s="650"/>
      <c r="E425" s="9"/>
      <c r="F425" s="346" t="s">
        <v>22</v>
      </c>
      <c r="G425" s="67" t="s">
        <v>4</v>
      </c>
      <c r="H425" s="63" t="s">
        <v>5</v>
      </c>
      <c r="I425" s="345" t="s">
        <v>253</v>
      </c>
      <c r="J425" s="348" t="s">
        <v>269</v>
      </c>
      <c r="K425" s="345" t="s">
        <v>1092</v>
      </c>
      <c r="L425" s="346" t="s">
        <v>1094</v>
      </c>
      <c r="M425" s="346" t="s">
        <v>23</v>
      </c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419"/>
      <c r="AE425" s="284"/>
      <c r="AF425" s="418"/>
      <c r="AG425" s="207"/>
      <c r="AH425" s="159"/>
      <c r="AN425"/>
      <c r="AO425"/>
    </row>
    <row r="426" spans="1:41" ht="50.1" customHeight="1" thickBot="1" x14ac:dyDescent="0.3">
      <c r="A426" s="669"/>
      <c r="B426" s="670"/>
      <c r="C426" s="671"/>
      <c r="D426" s="651"/>
      <c r="E426" s="9"/>
      <c r="F426" s="14"/>
      <c r="G426" s="14"/>
      <c r="H426" s="505"/>
      <c r="I426" s="491"/>
      <c r="J426" s="14"/>
      <c r="K426" s="131"/>
      <c r="L426" s="349"/>
      <c r="M426" s="131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419">
        <f>SUM(AD427:AD428)</f>
        <v>0</v>
      </c>
      <c r="AE426" s="283"/>
      <c r="AF426" s="420">
        <f>SUM(AF427:AF428)</f>
        <v>0</v>
      </c>
      <c r="AG426" s="252">
        <f>AF426</f>
        <v>0</v>
      </c>
      <c r="AH426" s="159"/>
    </row>
    <row r="427" spans="1:41" ht="99.95" customHeight="1" thickBot="1" x14ac:dyDescent="0.3">
      <c r="A427" s="113"/>
      <c r="B427" s="227" t="s">
        <v>289</v>
      </c>
      <c r="C427" s="287" t="s">
        <v>512</v>
      </c>
      <c r="D427" s="69">
        <v>10</v>
      </c>
      <c r="E427" s="8"/>
      <c r="F427" s="176"/>
      <c r="G427" s="37"/>
      <c r="H427" s="37"/>
      <c r="I427" s="176"/>
      <c r="J427" s="80"/>
      <c r="K427" s="80"/>
      <c r="L427" s="80"/>
      <c r="M427" s="176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421">
        <f>SUM(ROUNDUP(F427/D427,0),ROUNDUP(G427/D427,0),ROUNDUP(H427/D427,0),ROUNDUP(O427/D427,0),ROUNDUP(P427/D427,0),ROUNDUP(Q427/D427,0),ROUNDUP(I427/D427,0),ROUNDUP(J427/D427,0),ROUNDUP(N427/D427,0),ROUNDUP(L427/D427,0),ROUNDUP(M427/D427,0),ROUNDUP(K427/D427,0),ROUNDUP(R427/D427,0),ROUNDUP(S427/D427,0),ROUNDUP(T427/D427,0),ROUNDUP(U427/D427,0),ROUNDUP(V427/D427,0),ROUNDUP(W427/D427,0),ROUNDUP(X427/D427,0),ROUNDUP(Y427/D427,0),ROUNDUP(Z427/D427,0),ROUNDUP(AA427/D427,0),ROUNDUP(AB427/D427,0),ROUNDUP(AC427/D427,0))*D427</f>
        <v>0</v>
      </c>
      <c r="AE427" s="285">
        <v>4.82</v>
      </c>
      <c r="AF427" s="418">
        <f t="shared" ref="AF427:AF428" si="168">AD427*AE427</f>
        <v>0</v>
      </c>
      <c r="AG427" s="207"/>
      <c r="AH427" s="159"/>
    </row>
    <row r="428" spans="1:41" ht="99.95" customHeight="1" thickBot="1" x14ac:dyDescent="0.3">
      <c r="A428" s="113"/>
      <c r="B428" s="239" t="s">
        <v>375</v>
      </c>
      <c r="C428" s="290" t="s">
        <v>651</v>
      </c>
      <c r="D428" s="125">
        <v>10</v>
      </c>
      <c r="E428" s="8"/>
      <c r="F428" s="80"/>
      <c r="G428" s="37"/>
      <c r="H428" s="37"/>
      <c r="I428" s="80"/>
      <c r="J428" s="80"/>
      <c r="K428" s="176"/>
      <c r="L428" s="176"/>
      <c r="M428" s="176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421">
        <f>SUM(ROUNDUP(F428/D428,0),ROUNDUP(G428/D428,0),ROUNDUP(H428/D428,0),ROUNDUP(O428/D428,0),ROUNDUP(P428/D428,0),ROUNDUP(Q428/D428,0),ROUNDUP(I428/D428,0),ROUNDUP(J428/D428,0),ROUNDUP(N428/D428,0),ROUNDUP(L428/D428,0),ROUNDUP(M428/D428,0),ROUNDUP(K428/D428,0),ROUNDUP(R428/D428,0),ROUNDUP(S428/D428,0),ROUNDUP(T428/D428,0),ROUNDUP(U428/D428,0),ROUNDUP(V428/D428,0),ROUNDUP(W428/D428,0),ROUNDUP(X428/D428,0),ROUNDUP(Y428/D428,0),ROUNDUP(Z428/D428,0),ROUNDUP(AA428/D428,0),ROUNDUP(AB428/D428,0),ROUNDUP(AC428/D428,0))*D428</f>
        <v>0</v>
      </c>
      <c r="AE428" s="285">
        <v>6.64</v>
      </c>
      <c r="AF428" s="418">
        <f t="shared" si="168"/>
        <v>0</v>
      </c>
      <c r="AG428" s="207"/>
      <c r="AH428" s="159"/>
    </row>
    <row r="429" spans="1:41" ht="60" customHeight="1" thickBot="1" x14ac:dyDescent="0.3">
      <c r="A429" s="666" t="s">
        <v>466</v>
      </c>
      <c r="B429" s="667"/>
      <c r="C429" s="668"/>
      <c r="D429" s="665" t="s">
        <v>467</v>
      </c>
      <c r="E429" s="9"/>
      <c r="F429" s="347" t="s">
        <v>496</v>
      </c>
      <c r="G429" s="62" t="s">
        <v>469</v>
      </c>
      <c r="H429" s="62" t="s">
        <v>471</v>
      </c>
      <c r="I429" s="344" t="s">
        <v>254</v>
      </c>
      <c r="J429" s="50" t="s">
        <v>474</v>
      </c>
      <c r="K429" s="344" t="s">
        <v>1091</v>
      </c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412" t="s">
        <v>2</v>
      </c>
      <c r="AE429" s="369" t="s">
        <v>304</v>
      </c>
      <c r="AF429" s="418" t="s">
        <v>305</v>
      </c>
      <c r="AG429" s="207"/>
      <c r="AH429" s="159"/>
    </row>
    <row r="430" spans="1:41" ht="49.5" customHeight="1" thickBot="1" x14ac:dyDescent="0.35">
      <c r="A430" s="645"/>
      <c r="B430" s="646"/>
      <c r="C430" s="647"/>
      <c r="D430" s="650"/>
      <c r="E430" s="9"/>
      <c r="F430" s="346" t="s">
        <v>22</v>
      </c>
      <c r="G430" s="67" t="s">
        <v>4</v>
      </c>
      <c r="H430" s="63" t="s">
        <v>5</v>
      </c>
      <c r="I430" s="345" t="s">
        <v>253</v>
      </c>
      <c r="J430" s="348" t="s">
        <v>269</v>
      </c>
      <c r="K430" s="345" t="s">
        <v>1092</v>
      </c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419"/>
      <c r="AE430" s="284"/>
      <c r="AF430" s="418"/>
      <c r="AG430" s="207"/>
      <c r="AH430" s="159"/>
    </row>
    <row r="431" spans="1:41" ht="49.5" customHeight="1" thickBot="1" x14ac:dyDescent="0.3">
      <c r="A431" s="669"/>
      <c r="B431" s="670"/>
      <c r="C431" s="671"/>
      <c r="D431" s="651"/>
      <c r="E431" s="9"/>
      <c r="F431" s="14"/>
      <c r="G431" s="502"/>
      <c r="H431" s="14"/>
      <c r="I431" s="506"/>
      <c r="J431" s="14"/>
      <c r="K431" s="131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419">
        <f>SUM(AD432:AD437)</f>
        <v>0</v>
      </c>
      <c r="AE431" s="283"/>
      <c r="AF431" s="420">
        <f t="shared" ref="AF431" si="169">SUM(AF432:AF437)</f>
        <v>0</v>
      </c>
      <c r="AG431" s="252">
        <f>AF431</f>
        <v>0</v>
      </c>
      <c r="AH431" s="159"/>
    </row>
    <row r="432" spans="1:41" ht="49.5" customHeight="1" thickBot="1" x14ac:dyDescent="0.3">
      <c r="A432" s="672"/>
      <c r="B432" s="227" t="s">
        <v>361</v>
      </c>
      <c r="C432" s="287" t="s">
        <v>490</v>
      </c>
      <c r="D432" s="69">
        <v>10</v>
      </c>
      <c r="E432" s="9"/>
      <c r="F432" s="80"/>
      <c r="G432" s="37"/>
      <c r="H432" s="37"/>
      <c r="I432" s="80"/>
      <c r="J432" s="176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421">
        <f>SUM(ROUNDUP(F432/D432,0),ROUNDUP(G432/D432,0),ROUNDUP(H432/D432,0),ROUNDUP(I432/D432,0),ROUNDUP(J432/D432,0),ROUNDUP(K432/D432,0),ROUNDUP(L432/D432,0),ROUNDUP(M432/D432,0),ROUNDUP(N432/D432,0),ROUNDUP(O432/D432,0),ROUNDUP(P432/D432,0),ROUNDUP(Q432/D432,0),ROUNDUP(R432/D432,0),ROUNDUP(S432/D432,0),ROUNDUP(T432/D432,0),ROUNDUP(U432/D432,0),ROUNDUP(V432/D432,0),ROUNDUP(W432/D432,0),ROUNDUP(X432/D432,0),ROUNDUP(Y432/D432,0),ROUNDUP(Z432/D432,0),ROUNDUP(AA432/D432,0),ROUNDUP(AB432/D432,0),ROUNDUP(AC432/D432,0))*D432</f>
        <v>0</v>
      </c>
      <c r="AE432" s="285">
        <v>1.89</v>
      </c>
      <c r="AF432" s="418">
        <f t="shared" ref="AF432:AF437" si="170">AD432*AE432</f>
        <v>0</v>
      </c>
      <c r="AG432" s="207"/>
      <c r="AH432" s="159"/>
    </row>
    <row r="433" spans="1:34" ht="60" customHeight="1" thickBot="1" x14ac:dyDescent="0.3">
      <c r="A433" s="631"/>
      <c r="B433" s="227" t="s">
        <v>362</v>
      </c>
      <c r="C433" s="287" t="s">
        <v>491</v>
      </c>
      <c r="D433" s="69">
        <v>10</v>
      </c>
      <c r="E433" s="9"/>
      <c r="F433" s="80"/>
      <c r="G433" s="37"/>
      <c r="H433" s="37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421">
        <f t="shared" ref="AD433:AD437" si="171">SUM(ROUNDUP(F433/D433,0),ROUNDUP(G433/D433,0),ROUNDUP(H433/D433,0),ROUNDUP(I433/D433,0),ROUNDUP(J433/D433,0),ROUNDUP(K433/D433,0),ROUNDUP(L433/D433,0),ROUNDUP(M433/D433,0),ROUNDUP(N433/D433,0),ROUNDUP(O433/D433,0),ROUNDUP(P433/D433,0),ROUNDUP(Q433/D433,0),ROUNDUP(R433/D433,0),ROUNDUP(S433/D433,0),ROUNDUP(T433/D433,0),ROUNDUP(U433/D433,0),ROUNDUP(V433/D433,0),ROUNDUP(W433/D433,0),ROUNDUP(X433/D433,0),ROUNDUP(Y433/D433,0),ROUNDUP(Z433/D433,0),ROUNDUP(AA433/D433,0),ROUNDUP(AB433/D433,0),ROUNDUP(AC433/D433,0))*D433</f>
        <v>0</v>
      </c>
      <c r="AE433" s="285">
        <v>3.23</v>
      </c>
      <c r="AF433" s="418">
        <f t="shared" si="170"/>
        <v>0</v>
      </c>
      <c r="AG433" s="207"/>
      <c r="AH433" s="159"/>
    </row>
    <row r="434" spans="1:34" ht="60" customHeight="1" thickBot="1" x14ac:dyDescent="0.3">
      <c r="A434" s="631"/>
      <c r="B434" s="227" t="s">
        <v>363</v>
      </c>
      <c r="C434" s="287" t="s">
        <v>492</v>
      </c>
      <c r="D434" s="69">
        <v>10</v>
      </c>
      <c r="E434" s="9"/>
      <c r="F434" s="80"/>
      <c r="G434" s="37"/>
      <c r="H434" s="37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421">
        <f t="shared" si="171"/>
        <v>0</v>
      </c>
      <c r="AE434" s="285">
        <v>4.3899999999999997</v>
      </c>
      <c r="AF434" s="418">
        <f t="shared" si="170"/>
        <v>0</v>
      </c>
      <c r="AG434" s="207"/>
      <c r="AH434" s="159"/>
    </row>
    <row r="435" spans="1:34" ht="49.5" customHeight="1" thickBot="1" x14ac:dyDescent="0.3">
      <c r="A435" s="631"/>
      <c r="B435" s="227" t="s">
        <v>364</v>
      </c>
      <c r="C435" s="287" t="s">
        <v>493</v>
      </c>
      <c r="D435" s="69">
        <v>10</v>
      </c>
      <c r="E435" s="9"/>
      <c r="F435" s="80"/>
      <c r="G435" s="37"/>
      <c r="H435" s="37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421">
        <f t="shared" si="171"/>
        <v>0</v>
      </c>
      <c r="AE435" s="285">
        <v>5.69</v>
      </c>
      <c r="AF435" s="418">
        <f t="shared" si="170"/>
        <v>0</v>
      </c>
      <c r="AG435" s="207"/>
      <c r="AH435" s="159"/>
    </row>
    <row r="436" spans="1:34" ht="49.5" customHeight="1" thickBot="1" x14ac:dyDescent="0.3">
      <c r="A436" s="673"/>
      <c r="B436" s="227" t="s">
        <v>365</v>
      </c>
      <c r="C436" s="287" t="s">
        <v>494</v>
      </c>
      <c r="D436" s="69">
        <v>10</v>
      </c>
      <c r="E436" s="9"/>
      <c r="F436" s="80"/>
      <c r="G436" s="37"/>
      <c r="H436" s="37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421">
        <f t="shared" si="171"/>
        <v>0</v>
      </c>
      <c r="AE436" s="285">
        <v>7.59</v>
      </c>
      <c r="AF436" s="418">
        <f t="shared" si="170"/>
        <v>0</v>
      </c>
      <c r="AG436" s="207"/>
      <c r="AH436" s="159"/>
    </row>
    <row r="437" spans="1:34" ht="49.5" customHeight="1" thickBot="1" x14ac:dyDescent="0.3">
      <c r="A437" s="673"/>
      <c r="B437" s="227" t="s">
        <v>366</v>
      </c>
      <c r="C437" s="287" t="s">
        <v>495</v>
      </c>
      <c r="D437" s="69">
        <v>5</v>
      </c>
      <c r="E437" s="9"/>
      <c r="F437" s="176"/>
      <c r="G437" s="37"/>
      <c r="H437" s="37"/>
      <c r="I437" s="80"/>
      <c r="J437" s="80"/>
      <c r="K437" s="176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421">
        <f t="shared" si="171"/>
        <v>0</v>
      </c>
      <c r="AE437" s="285">
        <v>11.83</v>
      </c>
      <c r="AF437" s="418">
        <f t="shared" si="170"/>
        <v>0</v>
      </c>
      <c r="AG437" s="207"/>
      <c r="AH437" s="159"/>
    </row>
    <row r="438" spans="1:34" ht="64.5" customHeight="1" thickBot="1" x14ac:dyDescent="0.3">
      <c r="A438" s="674" t="s">
        <v>468</v>
      </c>
      <c r="B438" s="675"/>
      <c r="C438" s="676"/>
      <c r="D438" s="683" t="s">
        <v>467</v>
      </c>
      <c r="E438" s="9"/>
      <c r="F438" s="62" t="s">
        <v>485</v>
      </c>
      <c r="G438" s="332" t="s">
        <v>486</v>
      </c>
      <c r="H438" s="332" t="s">
        <v>487</v>
      </c>
      <c r="I438" s="73" t="s">
        <v>682</v>
      </c>
      <c r="J438" s="62" t="s">
        <v>488</v>
      </c>
      <c r="K438" s="62" t="s">
        <v>489</v>
      </c>
      <c r="L438" s="364" t="s">
        <v>1354</v>
      </c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412" t="s">
        <v>2</v>
      </c>
      <c r="AE438" s="369" t="s">
        <v>304</v>
      </c>
      <c r="AF438" s="418" t="s">
        <v>305</v>
      </c>
      <c r="AG438" s="207"/>
      <c r="AH438" s="159"/>
    </row>
    <row r="439" spans="1:34" ht="49.5" customHeight="1" thickBot="1" x14ac:dyDescent="0.35">
      <c r="A439" s="677"/>
      <c r="B439" s="678"/>
      <c r="C439" s="679"/>
      <c r="D439" s="641"/>
      <c r="E439" s="9"/>
      <c r="F439" s="63" t="s">
        <v>412</v>
      </c>
      <c r="G439" s="333" t="s">
        <v>413</v>
      </c>
      <c r="H439" s="333" t="s">
        <v>414</v>
      </c>
      <c r="I439" s="65" t="s">
        <v>415</v>
      </c>
      <c r="J439" s="75" t="s">
        <v>416</v>
      </c>
      <c r="K439" s="76" t="s">
        <v>417</v>
      </c>
      <c r="L439" s="365" t="s">
        <v>1355</v>
      </c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419"/>
      <c r="AE439" s="284"/>
      <c r="AF439" s="418"/>
      <c r="AG439" s="207"/>
      <c r="AH439" s="159"/>
    </row>
    <row r="440" spans="1:34" ht="22.5" customHeight="1" thickBot="1" x14ac:dyDescent="0.3">
      <c r="A440" s="677"/>
      <c r="B440" s="678"/>
      <c r="C440" s="679"/>
      <c r="D440" s="641"/>
      <c r="E440" s="9"/>
      <c r="F440" s="14"/>
      <c r="G440" s="14"/>
      <c r="H440" s="14"/>
      <c r="I440" s="507"/>
      <c r="J440" s="14"/>
      <c r="K440" s="43"/>
      <c r="L440" s="593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419">
        <f>SUM(AD442:AD446)</f>
        <v>0</v>
      </c>
      <c r="AE440" s="283"/>
      <c r="AF440" s="420">
        <f>SUM(AF442:AF446)</f>
        <v>0</v>
      </c>
      <c r="AG440" s="252">
        <f>AF440</f>
        <v>0</v>
      </c>
      <c r="AH440" s="159"/>
    </row>
    <row r="441" spans="1:34" ht="28.5" customHeight="1" thickBot="1" x14ac:dyDescent="0.35">
      <c r="A441" s="680"/>
      <c r="B441" s="681"/>
      <c r="C441" s="682"/>
      <c r="D441" s="642"/>
      <c r="E441" s="9"/>
      <c r="F441" s="42"/>
      <c r="G441" s="43"/>
      <c r="H441" s="508"/>
      <c r="I441" s="42"/>
      <c r="J441" s="14"/>
      <c r="K441" s="509"/>
      <c r="L441" s="592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413"/>
      <c r="AE441" s="284"/>
      <c r="AF441" s="413"/>
      <c r="AG441" s="207"/>
      <c r="AH441" s="159"/>
    </row>
    <row r="442" spans="1:34" ht="50.1" customHeight="1" thickBot="1" x14ac:dyDescent="0.3">
      <c r="A442" s="500"/>
      <c r="B442" s="227" t="s">
        <v>379</v>
      </c>
      <c r="C442" s="287" t="s">
        <v>380</v>
      </c>
      <c r="D442" s="69">
        <v>10</v>
      </c>
      <c r="E442" s="9"/>
      <c r="F442" s="37"/>
      <c r="G442" s="80"/>
      <c r="H442" s="80"/>
      <c r="I442" s="37"/>
      <c r="J442" s="37"/>
      <c r="K442" s="37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421">
        <f t="shared" ref="AD442:AD445" si="172">SUM(ROUNDUP(F442/D442,0),ROUNDUP(G442/D442,0),ROUNDUP(H442/D442,0),ROUNDUP(I442/D442,0),ROUNDUP(J442/D442,0),ROUNDUP(K442/D442,0),ROUNDUP(L442/D442,0),ROUNDUP(M442/D442,0),ROUNDUP(N442/D442,0),ROUNDUP(O442/D442,0),ROUNDUP(P442/D442,0),ROUNDUP(Q442/D442,0),ROUNDUP(R442/D442,0),ROUNDUP(S442/D442,0),ROUNDUP(T442/D442,0),ROUNDUP(U442/D442,0),ROUNDUP(V442/D442,0),ROUNDUP(W442/D442,0),ROUNDUP(X442/D442,0),ROUNDUP(Y442/D442,0),ROUNDUP(Z442/D442,0),ROUNDUP(AA442/D442,0),ROUNDUP(AB442/D442,0),ROUNDUP(AC442/D442,0))*D442</f>
        <v>0</v>
      </c>
      <c r="AE442" s="285">
        <v>4.2699999999999996</v>
      </c>
      <c r="AF442" s="418">
        <f t="shared" ref="AF442:AF445" si="173">AD442*AE442</f>
        <v>0</v>
      </c>
      <c r="AG442" s="207"/>
      <c r="AH442" s="159"/>
    </row>
    <row r="443" spans="1:34" ht="50.1" customHeight="1" thickBot="1" x14ac:dyDescent="0.3">
      <c r="A443" s="167"/>
      <c r="B443" s="227" t="s">
        <v>381</v>
      </c>
      <c r="C443" s="287" t="s">
        <v>418</v>
      </c>
      <c r="D443" s="69">
        <v>10</v>
      </c>
      <c r="E443" s="9"/>
      <c r="F443" s="37"/>
      <c r="G443" s="176"/>
      <c r="H443" s="176"/>
      <c r="I443" s="37"/>
      <c r="J443" s="37"/>
      <c r="K443" s="37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421">
        <f t="shared" si="172"/>
        <v>0</v>
      </c>
      <c r="AE443" s="285">
        <v>6.85</v>
      </c>
      <c r="AF443" s="418">
        <f t="shared" si="173"/>
        <v>0</v>
      </c>
      <c r="AG443" s="207"/>
      <c r="AH443" s="159"/>
    </row>
    <row r="444" spans="1:34" ht="50.1" customHeight="1" thickBot="1" x14ac:dyDescent="0.3">
      <c r="A444" s="167"/>
      <c r="B444" s="227" t="s">
        <v>382</v>
      </c>
      <c r="C444" s="287" t="s">
        <v>383</v>
      </c>
      <c r="D444" s="69">
        <v>5</v>
      </c>
      <c r="E444" s="9"/>
      <c r="F444" s="37"/>
      <c r="G444" s="80"/>
      <c r="H444" s="176"/>
      <c r="I444" s="37"/>
      <c r="J444" s="37"/>
      <c r="K444" s="37"/>
      <c r="L444" s="176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421">
        <f t="shared" si="172"/>
        <v>0</v>
      </c>
      <c r="AE444" s="285">
        <v>13.5</v>
      </c>
      <c r="AF444" s="418">
        <f t="shared" si="173"/>
        <v>0</v>
      </c>
      <c r="AG444" s="207"/>
      <c r="AH444" s="159"/>
    </row>
    <row r="445" spans="1:34" ht="50.1" customHeight="1" thickBot="1" x14ac:dyDescent="0.3">
      <c r="A445" s="166"/>
      <c r="B445" s="227" t="s">
        <v>384</v>
      </c>
      <c r="C445" s="287" t="s">
        <v>385</v>
      </c>
      <c r="D445" s="69">
        <v>5</v>
      </c>
      <c r="E445" s="9"/>
      <c r="F445" s="37"/>
      <c r="G445" s="131"/>
      <c r="H445" s="176"/>
      <c r="I445" s="37"/>
      <c r="J445" s="37"/>
      <c r="K445" s="37"/>
      <c r="L445" s="176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421">
        <f t="shared" si="172"/>
        <v>0</v>
      </c>
      <c r="AE445" s="285">
        <v>20.9</v>
      </c>
      <c r="AF445" s="418">
        <f t="shared" si="173"/>
        <v>0</v>
      </c>
      <c r="AG445" s="207"/>
      <c r="AH445" s="159"/>
    </row>
    <row r="446" spans="1:34" ht="114" customHeight="1" thickBot="1" x14ac:dyDescent="0.3">
      <c r="A446" s="168"/>
      <c r="B446" s="227" t="s">
        <v>386</v>
      </c>
      <c r="C446" s="287" t="s">
        <v>1020</v>
      </c>
      <c r="D446" s="69">
        <v>5</v>
      </c>
      <c r="E446" s="9"/>
      <c r="F446" s="37"/>
      <c r="G446" s="80"/>
      <c r="H446" s="176"/>
      <c r="I446" s="37"/>
      <c r="J446" s="37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421">
        <f>SUM(ROUNDUP(F446/D446,0),ROUNDUP(G446/D446,0),ROUNDUP(H446/D446,0),ROUNDUP(I446/D446,0),ROUNDUP(J446/D446,0),ROUNDUP(K446/D446,0),ROUNDUP(L446/D446,0),ROUNDUP(M446/D446,0),ROUNDUP(N446/D446,0),ROUNDUP(O446/D446,0),ROUNDUP(P446/D446,0),ROUNDUP(Q446/D446,0),ROUNDUP(R446/D446,0),ROUNDUP(S446/D446,0),ROUNDUP(T446/D446,0),ROUNDUP(U446/D446,0),ROUNDUP(V446/D446,0),ROUNDUP(W446/D446,0),ROUNDUP(X446/D446,0),ROUNDUP(Y446/D446,0),ROUNDUP(Z446/D446,0),ROUNDUP(AA446/D446,0),ROUNDUP(AB446/D446,0),ROUNDUP(AC446/D446,0))*D446</f>
        <v>0</v>
      </c>
      <c r="AE446" s="285">
        <v>16.95</v>
      </c>
      <c r="AF446" s="418">
        <f>AD446*AE446</f>
        <v>0</v>
      </c>
      <c r="AG446" s="207"/>
      <c r="AH446" s="159"/>
    </row>
    <row r="447" spans="1:34" ht="50.1" customHeight="1" thickBot="1" x14ac:dyDescent="0.3">
      <c r="A447" s="684" t="s">
        <v>466</v>
      </c>
      <c r="B447" s="685"/>
      <c r="C447" s="686"/>
      <c r="D447" s="665" t="s">
        <v>467</v>
      </c>
      <c r="E447" s="4"/>
      <c r="F447" s="62" t="s">
        <v>520</v>
      </c>
      <c r="G447" s="62" t="s">
        <v>521</v>
      </c>
      <c r="H447" s="347" t="s">
        <v>522</v>
      </c>
      <c r="I447" s="347" t="s">
        <v>523</v>
      </c>
      <c r="J447" s="80"/>
      <c r="K447" s="80"/>
      <c r="L447" s="80"/>
      <c r="M447" s="80"/>
      <c r="N447" s="80"/>
      <c r="O447" s="83"/>
      <c r="P447" s="83"/>
      <c r="Q447" s="83"/>
      <c r="R447" s="83"/>
      <c r="S447" s="80"/>
      <c r="T447" s="80"/>
      <c r="U447" s="80"/>
      <c r="V447" s="83"/>
      <c r="W447" s="83"/>
      <c r="X447" s="83"/>
      <c r="Y447" s="83"/>
      <c r="Z447" s="83"/>
      <c r="AA447" s="83"/>
      <c r="AB447" s="83"/>
      <c r="AC447" s="83"/>
      <c r="AD447" s="412" t="s">
        <v>2</v>
      </c>
      <c r="AE447" s="369" t="s">
        <v>304</v>
      </c>
      <c r="AF447" s="418" t="s">
        <v>305</v>
      </c>
      <c r="AG447" s="207"/>
      <c r="AH447" s="159"/>
    </row>
    <row r="448" spans="1:34" ht="50.1" customHeight="1" thickBot="1" x14ac:dyDescent="0.35">
      <c r="A448" s="635"/>
      <c r="B448" s="636"/>
      <c r="C448" s="637"/>
      <c r="D448" s="650"/>
      <c r="E448" s="60"/>
      <c r="F448" s="63" t="s">
        <v>453</v>
      </c>
      <c r="G448" s="63" t="s">
        <v>454</v>
      </c>
      <c r="H448" s="346" t="s">
        <v>459</v>
      </c>
      <c r="I448" s="346" t="s">
        <v>460</v>
      </c>
      <c r="J448" s="80"/>
      <c r="K448" s="80"/>
      <c r="L448" s="80"/>
      <c r="M448" s="80"/>
      <c r="N448" s="80"/>
      <c r="O448" s="83"/>
      <c r="P448" s="83"/>
      <c r="Q448" s="83"/>
      <c r="R448" s="83"/>
      <c r="S448" s="80"/>
      <c r="T448" s="80"/>
      <c r="U448" s="80"/>
      <c r="V448" s="83"/>
      <c r="W448" s="83"/>
      <c r="X448" s="83"/>
      <c r="Y448" s="83"/>
      <c r="Z448" s="83"/>
      <c r="AA448" s="83"/>
      <c r="AB448" s="83"/>
      <c r="AC448" s="83"/>
      <c r="AD448" s="427"/>
      <c r="AE448" s="284"/>
      <c r="AF448" s="418"/>
      <c r="AG448" s="207"/>
      <c r="AH448" s="159"/>
    </row>
    <row r="449" spans="1:41" ht="39" customHeight="1" thickBot="1" x14ac:dyDescent="0.35">
      <c r="A449" s="638"/>
      <c r="B449" s="639"/>
      <c r="C449" s="640"/>
      <c r="D449" s="651"/>
      <c r="E449" s="61"/>
      <c r="F449" s="129"/>
      <c r="G449" s="149"/>
      <c r="H449" s="151"/>
      <c r="I449" s="150"/>
      <c r="J449" s="80"/>
      <c r="K449" s="80"/>
      <c r="L449" s="80"/>
      <c r="M449" s="80"/>
      <c r="N449" s="80"/>
      <c r="O449" s="84"/>
      <c r="P449" s="83"/>
      <c r="Q449" s="83"/>
      <c r="R449" s="83"/>
      <c r="S449" s="80"/>
      <c r="T449" s="80"/>
      <c r="U449" s="80"/>
      <c r="V449" s="83"/>
      <c r="W449" s="83"/>
      <c r="X449" s="83"/>
      <c r="Y449" s="83"/>
      <c r="Z449" s="83"/>
      <c r="AA449" s="83"/>
      <c r="AB449" s="83"/>
      <c r="AC449" s="83"/>
      <c r="AD449" s="428">
        <f>SUM(AD450:AD456)</f>
        <v>0</v>
      </c>
      <c r="AE449" s="373"/>
      <c r="AF449" s="425">
        <f t="shared" ref="AF449" si="174">SUM(AF450:AF456)</f>
        <v>0</v>
      </c>
      <c r="AG449" s="252">
        <f>AF449</f>
        <v>0</v>
      </c>
      <c r="AH449" s="159"/>
    </row>
    <row r="450" spans="1:41" ht="50.1" customHeight="1" thickBot="1" x14ac:dyDescent="0.3">
      <c r="A450" s="742"/>
      <c r="B450" s="228" t="s">
        <v>446</v>
      </c>
      <c r="C450" s="290" t="s">
        <v>687</v>
      </c>
      <c r="D450" s="64">
        <v>10</v>
      </c>
      <c r="E450" s="8"/>
      <c r="F450" s="37"/>
      <c r="G450" s="37"/>
      <c r="H450" s="176"/>
      <c r="I450" s="176"/>
      <c r="J450" s="80"/>
      <c r="K450" s="80"/>
      <c r="L450" s="80"/>
      <c r="M450" s="80"/>
      <c r="N450" s="80"/>
      <c r="O450" s="84"/>
      <c r="P450" s="84"/>
      <c r="Q450" s="84"/>
      <c r="R450" s="84"/>
      <c r="S450" s="80"/>
      <c r="T450" s="80"/>
      <c r="U450" s="80"/>
      <c r="V450" s="84"/>
      <c r="W450" s="84"/>
      <c r="X450" s="84"/>
      <c r="Y450" s="84"/>
      <c r="Z450" s="84"/>
      <c r="AA450" s="84"/>
      <c r="AB450" s="84"/>
      <c r="AC450" s="84"/>
      <c r="AD450" s="421">
        <f t="shared" ref="AD450:AD456" si="175">SUM(ROUNDUP(F450/D450,0),ROUNDUP(G450/D450,0),ROUNDUP(H450/D450,0),ROUNDUP(I450/D450,0),ROUNDUP(J450/D450,0),ROUNDUP(K450/D450,0),ROUNDUP(L450/D450,0),ROUNDUP(M450/D450,0),ROUNDUP(N450/D450,0),ROUNDUP(O450/D450,0),ROUNDUP(P450/D450,0),ROUNDUP(Q450/D450,0),ROUNDUP(R450/D450,0),ROUNDUP(S450/D450,0),ROUNDUP(T450/D450,0),ROUNDUP(U450/D450,0),ROUNDUP(V450/D450,0),ROUNDUP(W450/D450,0),ROUNDUP(X450/D450,0),ROUNDUP(Y450/D450,0),ROUNDUP(Z450/D450,0),ROUNDUP(AA450/D450,0),ROUNDUP(AB450/D450,0),ROUNDUP(AC450/D450,0))*D450</f>
        <v>0</v>
      </c>
      <c r="AE450" s="285">
        <v>1.99</v>
      </c>
      <c r="AF450" s="418">
        <f t="shared" ref="AF450:AF456" si="176">AD450*AE450</f>
        <v>0</v>
      </c>
      <c r="AG450" s="207"/>
      <c r="AH450" s="159"/>
    </row>
    <row r="451" spans="1:41" s="135" customFormat="1" ht="50.1" customHeight="1" thickBot="1" x14ac:dyDescent="0.3">
      <c r="A451" s="698"/>
      <c r="B451" s="228" t="s">
        <v>447</v>
      </c>
      <c r="C451" s="290" t="s">
        <v>688</v>
      </c>
      <c r="D451" s="64">
        <v>10</v>
      </c>
      <c r="E451" s="8"/>
      <c r="F451" s="37"/>
      <c r="G451" s="37"/>
      <c r="H451" s="176"/>
      <c r="I451" s="176"/>
      <c r="J451" s="80"/>
      <c r="K451" s="80"/>
      <c r="L451" s="80"/>
      <c r="M451" s="80"/>
      <c r="N451" s="80"/>
      <c r="O451" s="84"/>
      <c r="P451" s="84"/>
      <c r="Q451" s="84"/>
      <c r="R451" s="84"/>
      <c r="S451" s="80"/>
      <c r="T451" s="80"/>
      <c r="U451" s="80"/>
      <c r="V451" s="84"/>
      <c r="W451" s="84"/>
      <c r="X451" s="84"/>
      <c r="Y451" s="84"/>
      <c r="Z451" s="84"/>
      <c r="AA451" s="84"/>
      <c r="AB451" s="84"/>
      <c r="AC451" s="84"/>
      <c r="AD451" s="421">
        <f t="shared" si="175"/>
        <v>0</v>
      </c>
      <c r="AE451" s="285">
        <v>2.81</v>
      </c>
      <c r="AF451" s="418">
        <f t="shared" si="176"/>
        <v>0</v>
      </c>
      <c r="AG451" s="207"/>
      <c r="AH451" s="159"/>
      <c r="AN451"/>
      <c r="AO451"/>
    </row>
    <row r="452" spans="1:41" s="49" customFormat="1" ht="50.1" customHeight="1" thickBot="1" x14ac:dyDescent="0.3">
      <c r="A452" s="698"/>
      <c r="B452" s="228" t="s">
        <v>448</v>
      </c>
      <c r="C452" s="290" t="s">
        <v>689</v>
      </c>
      <c r="D452" s="64">
        <v>10</v>
      </c>
      <c r="E452" s="8"/>
      <c r="F452" s="37"/>
      <c r="G452" s="37"/>
      <c r="H452" s="176"/>
      <c r="I452" s="176"/>
      <c r="J452" s="80"/>
      <c r="K452" s="80"/>
      <c r="L452" s="80"/>
      <c r="M452" s="80"/>
      <c r="N452" s="80"/>
      <c r="O452" s="84"/>
      <c r="P452" s="84"/>
      <c r="Q452" s="84"/>
      <c r="R452" s="84"/>
      <c r="S452" s="80"/>
      <c r="T452" s="80"/>
      <c r="U452" s="80"/>
      <c r="V452" s="84"/>
      <c r="W452" s="84"/>
      <c r="X452" s="84"/>
      <c r="Y452" s="84"/>
      <c r="Z452" s="84"/>
      <c r="AA452" s="84"/>
      <c r="AB452" s="84"/>
      <c r="AC452" s="84"/>
      <c r="AD452" s="421">
        <f t="shared" si="175"/>
        <v>0</v>
      </c>
      <c r="AE452" s="285">
        <v>4.05</v>
      </c>
      <c r="AF452" s="418">
        <f t="shared" si="176"/>
        <v>0</v>
      </c>
      <c r="AG452" s="207"/>
      <c r="AH452" s="159"/>
      <c r="AN452"/>
      <c r="AO452"/>
    </row>
    <row r="453" spans="1:41" ht="50.1" customHeight="1" thickBot="1" x14ac:dyDescent="0.3">
      <c r="A453" s="698"/>
      <c r="B453" s="228" t="s">
        <v>449</v>
      </c>
      <c r="C453" s="290" t="s">
        <v>690</v>
      </c>
      <c r="D453" s="64">
        <v>10</v>
      </c>
      <c r="E453" s="8"/>
      <c r="F453" s="37"/>
      <c r="G453" s="37"/>
      <c r="H453" s="176"/>
      <c r="I453" s="176"/>
      <c r="J453" s="80"/>
      <c r="K453" s="80"/>
      <c r="L453" s="80"/>
      <c r="M453" s="80"/>
      <c r="N453" s="80"/>
      <c r="O453" s="84"/>
      <c r="P453" s="84"/>
      <c r="Q453" s="84"/>
      <c r="R453" s="84"/>
      <c r="S453" s="80"/>
      <c r="T453" s="80"/>
      <c r="U453" s="80"/>
      <c r="V453" s="84"/>
      <c r="W453" s="84"/>
      <c r="X453" s="84"/>
      <c r="Y453" s="84"/>
      <c r="Z453" s="84"/>
      <c r="AA453" s="84"/>
      <c r="AB453" s="84"/>
      <c r="AC453" s="84"/>
      <c r="AD453" s="421">
        <f t="shared" si="175"/>
        <v>0</v>
      </c>
      <c r="AE453" s="285">
        <v>5.75</v>
      </c>
      <c r="AF453" s="418">
        <f t="shared" si="176"/>
        <v>0</v>
      </c>
      <c r="AG453" s="207"/>
      <c r="AH453" s="159"/>
    </row>
    <row r="454" spans="1:41" ht="50.1" customHeight="1" thickBot="1" x14ac:dyDescent="0.3">
      <c r="A454" s="698"/>
      <c r="B454" s="228" t="s">
        <v>450</v>
      </c>
      <c r="C454" s="290" t="s">
        <v>691</v>
      </c>
      <c r="D454" s="64">
        <v>5</v>
      </c>
      <c r="E454" s="8"/>
      <c r="F454" s="37"/>
      <c r="G454" s="37"/>
      <c r="H454" s="176"/>
      <c r="I454" s="176"/>
      <c r="J454" s="80"/>
      <c r="K454" s="80"/>
      <c r="L454" s="80"/>
      <c r="M454" s="80"/>
      <c r="N454" s="80"/>
      <c r="O454" s="84"/>
      <c r="P454" s="84"/>
      <c r="Q454" s="84"/>
      <c r="R454" s="84"/>
      <c r="S454" s="80"/>
      <c r="T454" s="80"/>
      <c r="U454" s="80"/>
      <c r="V454" s="84"/>
      <c r="W454" s="84"/>
      <c r="X454" s="84"/>
      <c r="Y454" s="84"/>
      <c r="Z454" s="84"/>
      <c r="AA454" s="84"/>
      <c r="AB454" s="84"/>
      <c r="AC454" s="84"/>
      <c r="AD454" s="421">
        <f t="shared" si="175"/>
        <v>0</v>
      </c>
      <c r="AE454" s="285">
        <v>6.47</v>
      </c>
      <c r="AF454" s="418">
        <f t="shared" si="176"/>
        <v>0</v>
      </c>
      <c r="AG454" s="207"/>
      <c r="AH454" s="159"/>
    </row>
    <row r="455" spans="1:41" ht="50.1" customHeight="1" thickBot="1" x14ac:dyDescent="0.3">
      <c r="A455" s="698"/>
      <c r="B455" s="228" t="s">
        <v>451</v>
      </c>
      <c r="C455" s="290" t="s">
        <v>692</v>
      </c>
      <c r="D455" s="64">
        <v>5</v>
      </c>
      <c r="E455" s="8"/>
      <c r="F455" s="37"/>
      <c r="G455" s="37"/>
      <c r="H455" s="176"/>
      <c r="I455" s="176"/>
      <c r="J455" s="80"/>
      <c r="K455" s="80"/>
      <c r="L455" s="80"/>
      <c r="M455" s="80"/>
      <c r="N455" s="80"/>
      <c r="O455" s="84"/>
      <c r="P455" s="84"/>
      <c r="Q455" s="84"/>
      <c r="R455" s="84"/>
      <c r="S455" s="80"/>
      <c r="T455" s="80"/>
      <c r="U455" s="80"/>
      <c r="V455" s="84"/>
      <c r="W455" s="84"/>
      <c r="X455" s="84"/>
      <c r="Y455" s="84"/>
      <c r="Z455" s="84"/>
      <c r="AA455" s="84"/>
      <c r="AB455" s="84"/>
      <c r="AC455" s="84"/>
      <c r="AD455" s="421">
        <f t="shared" si="175"/>
        <v>0</v>
      </c>
      <c r="AE455" s="285">
        <v>7.95</v>
      </c>
      <c r="AF455" s="418">
        <f t="shared" si="176"/>
        <v>0</v>
      </c>
      <c r="AG455" s="207"/>
      <c r="AH455" s="159"/>
    </row>
    <row r="456" spans="1:41" s="135" customFormat="1" ht="50.1" customHeight="1" thickBot="1" x14ac:dyDescent="0.3">
      <c r="A456" s="717"/>
      <c r="B456" s="228" t="s">
        <v>452</v>
      </c>
      <c r="C456" s="290" t="s">
        <v>693</v>
      </c>
      <c r="D456" s="64">
        <v>5</v>
      </c>
      <c r="E456" s="8"/>
      <c r="F456" s="37"/>
      <c r="G456" s="37"/>
      <c r="H456" s="176"/>
      <c r="I456" s="176"/>
      <c r="J456" s="80"/>
      <c r="K456" s="80"/>
      <c r="L456" s="80"/>
      <c r="M456" s="80"/>
      <c r="N456" s="80"/>
      <c r="O456" s="80"/>
      <c r="P456" s="84"/>
      <c r="Q456" s="84"/>
      <c r="R456" s="84"/>
      <c r="S456" s="80"/>
      <c r="T456" s="80"/>
      <c r="U456" s="80"/>
      <c r="V456" s="84"/>
      <c r="W456" s="84"/>
      <c r="X456" s="84"/>
      <c r="Y456" s="84"/>
      <c r="Z456" s="84"/>
      <c r="AA456" s="84"/>
      <c r="AB456" s="84"/>
      <c r="AC456" s="84"/>
      <c r="AD456" s="421">
        <f t="shared" si="175"/>
        <v>0</v>
      </c>
      <c r="AE456" s="285">
        <v>8.91</v>
      </c>
      <c r="AF456" s="418">
        <f t="shared" si="176"/>
        <v>0</v>
      </c>
      <c r="AG456" s="207"/>
      <c r="AH456" s="159"/>
      <c r="AN456"/>
      <c r="AO456"/>
    </row>
    <row r="457" spans="1:41" s="49" customFormat="1" ht="50.1" customHeight="1" thickBot="1" x14ac:dyDescent="0.3">
      <c r="A457" s="684" t="s">
        <v>466</v>
      </c>
      <c r="B457" s="685"/>
      <c r="C457" s="686"/>
      <c r="D457" s="665" t="s">
        <v>467</v>
      </c>
      <c r="E457" s="4"/>
      <c r="F457" s="62" t="s">
        <v>469</v>
      </c>
      <c r="G457" s="62" t="s">
        <v>471</v>
      </c>
      <c r="H457" s="62" t="s">
        <v>476</v>
      </c>
      <c r="I457" s="358" t="s">
        <v>254</v>
      </c>
      <c r="J457" s="347" t="s">
        <v>1091</v>
      </c>
      <c r="K457" s="355" t="s">
        <v>1100</v>
      </c>
      <c r="L457" s="355" t="s">
        <v>1102</v>
      </c>
      <c r="M457" s="80"/>
      <c r="N457" s="80"/>
      <c r="O457" s="80"/>
      <c r="P457" s="80"/>
      <c r="Q457" s="80"/>
      <c r="R457" s="80"/>
      <c r="S457" s="80"/>
      <c r="T457" s="80"/>
      <c r="U457" s="80"/>
      <c r="V457" s="83"/>
      <c r="W457" s="83"/>
      <c r="X457" s="83"/>
      <c r="Y457" s="83"/>
      <c r="Z457" s="83"/>
      <c r="AA457" s="83"/>
      <c r="AB457" s="83"/>
      <c r="AC457" s="83"/>
      <c r="AD457" s="412" t="s">
        <v>2</v>
      </c>
      <c r="AE457" s="369" t="s">
        <v>304</v>
      </c>
      <c r="AF457" s="418" t="s">
        <v>305</v>
      </c>
      <c r="AG457" s="207"/>
      <c r="AH457" s="159"/>
      <c r="AN457"/>
      <c r="AO457"/>
    </row>
    <row r="458" spans="1:41" ht="50.1" customHeight="1" thickBot="1" x14ac:dyDescent="0.35">
      <c r="A458" s="635"/>
      <c r="B458" s="636"/>
      <c r="C458" s="637"/>
      <c r="D458" s="650"/>
      <c r="E458" s="60"/>
      <c r="F458" s="63" t="s">
        <v>4</v>
      </c>
      <c r="G458" s="63" t="s">
        <v>5</v>
      </c>
      <c r="H458" s="63" t="s">
        <v>279</v>
      </c>
      <c r="I458" s="346" t="s">
        <v>253</v>
      </c>
      <c r="J458" s="346" t="s">
        <v>1092</v>
      </c>
      <c r="K458" s="346" t="s">
        <v>1101</v>
      </c>
      <c r="L458" s="346" t="s">
        <v>335</v>
      </c>
      <c r="M458" s="80"/>
      <c r="N458" s="80"/>
      <c r="O458" s="80"/>
      <c r="P458" s="80"/>
      <c r="Q458" s="80"/>
      <c r="R458" s="80"/>
      <c r="S458" s="80"/>
      <c r="T458" s="80"/>
      <c r="U458" s="80"/>
      <c r="V458" s="83"/>
      <c r="W458" s="83"/>
      <c r="X458" s="83"/>
      <c r="Y458" s="83"/>
      <c r="Z458" s="83"/>
      <c r="AA458" s="83"/>
      <c r="AB458" s="83"/>
      <c r="AC458" s="83"/>
      <c r="AD458" s="427"/>
      <c r="AE458" s="284"/>
      <c r="AF458" s="418"/>
      <c r="AG458" s="207"/>
      <c r="AH458" s="159"/>
    </row>
    <row r="459" spans="1:41" ht="43.5" customHeight="1" thickBot="1" x14ac:dyDescent="0.35">
      <c r="A459" s="638"/>
      <c r="B459" s="639"/>
      <c r="C459" s="640"/>
      <c r="D459" s="651"/>
      <c r="E459" s="61"/>
      <c r="F459" s="7"/>
      <c r="G459" s="13"/>
      <c r="H459" s="43"/>
      <c r="I459" s="7"/>
      <c r="J459" s="7"/>
      <c r="K459" s="354"/>
      <c r="L459" s="356"/>
      <c r="M459" s="80"/>
      <c r="N459" s="80"/>
      <c r="O459" s="80"/>
      <c r="P459" s="80"/>
      <c r="Q459" s="80"/>
      <c r="R459" s="80"/>
      <c r="S459" s="80"/>
      <c r="T459" s="80"/>
      <c r="U459" s="80"/>
      <c r="V459" s="83"/>
      <c r="W459" s="83"/>
      <c r="X459" s="83"/>
      <c r="Y459" s="83"/>
      <c r="Z459" s="83"/>
      <c r="AA459" s="83"/>
      <c r="AB459" s="83"/>
      <c r="AC459" s="83"/>
      <c r="AD459" s="428">
        <f>SUM(AD460:AD466)</f>
        <v>0</v>
      </c>
      <c r="AE459" s="373"/>
      <c r="AF459" s="425">
        <f t="shared" ref="AF459" si="177">SUM(AF460:AF466)</f>
        <v>0</v>
      </c>
      <c r="AG459" s="252">
        <f>AF459</f>
        <v>0</v>
      </c>
      <c r="AH459" s="159"/>
    </row>
    <row r="460" spans="1:41" ht="50.1" customHeight="1" thickBot="1" x14ac:dyDescent="0.3">
      <c r="A460" s="742"/>
      <c r="B460" s="228" t="s">
        <v>337</v>
      </c>
      <c r="C460" s="290" t="s">
        <v>344</v>
      </c>
      <c r="D460" s="64">
        <v>10</v>
      </c>
      <c r="E460" s="8"/>
      <c r="F460" s="37"/>
      <c r="G460" s="37"/>
      <c r="H460" s="37"/>
      <c r="I460" s="80"/>
      <c r="J460" s="176"/>
      <c r="K460" s="176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4"/>
      <c r="W460" s="84"/>
      <c r="X460" s="84"/>
      <c r="Y460" s="84"/>
      <c r="Z460" s="84"/>
      <c r="AA460" s="84"/>
      <c r="AB460" s="84"/>
      <c r="AC460" s="84"/>
      <c r="AD460" s="421">
        <f>SUM(ROUNDUP(F460/D460,0),ROUNDUP(G460/D460,0),ROUNDUP(H460/D460,0),ROUNDUP(I460/D460,0),ROUNDUP(J460/D460,0),ROUNDUP(K460/D460,0),ROUNDUP(L460/D460,0),ROUNDUP(M460/D460,0),ROUNDUP(N460/D460,0),ROUNDUP(O460/D460,0),ROUNDUP(P460/D460,0),ROUNDUP(Q460/D460,0),ROUNDUP(R460/D460,0),ROUNDUP(S460/D460,0),ROUNDUP(T460/D460,0),ROUNDUP(U460/D460,0),ROUNDUP(V460/D460,0),ROUNDUP(W460/D460,0),ROUNDUP(X460/D460,0),ROUNDUP(Y460/D460,0),ROUNDUP(Z460/D460,0),ROUNDUP(AA460/D460,0),ROUNDUP(AB460/D460,0),ROUNDUP(AC460/D460,0))*D460</f>
        <v>0</v>
      </c>
      <c r="AE460" s="285">
        <v>1.9</v>
      </c>
      <c r="AF460" s="418">
        <f t="shared" ref="AF460:AF466" si="178">AD460*AE460</f>
        <v>0</v>
      </c>
      <c r="AG460" s="207"/>
      <c r="AH460" s="159"/>
    </row>
    <row r="461" spans="1:41" s="135" customFormat="1" ht="50.1" customHeight="1" thickBot="1" x14ac:dyDescent="0.3">
      <c r="A461" s="698"/>
      <c r="B461" s="228" t="s">
        <v>338</v>
      </c>
      <c r="C461" s="290" t="s">
        <v>345</v>
      </c>
      <c r="D461" s="64">
        <v>10</v>
      </c>
      <c r="E461" s="8"/>
      <c r="F461" s="37"/>
      <c r="G461" s="37"/>
      <c r="H461" s="37"/>
      <c r="I461" s="80"/>
      <c r="J461" s="80"/>
      <c r="K461" s="80"/>
      <c r="L461" s="176"/>
      <c r="M461" s="80"/>
      <c r="N461" s="80"/>
      <c r="O461" s="80"/>
      <c r="P461" s="80"/>
      <c r="Q461" s="80"/>
      <c r="R461" s="80"/>
      <c r="S461" s="80"/>
      <c r="T461" s="80"/>
      <c r="U461" s="80"/>
      <c r="V461" s="84"/>
      <c r="W461" s="84"/>
      <c r="X461" s="84"/>
      <c r="Y461" s="84"/>
      <c r="Z461" s="84"/>
      <c r="AA461" s="84"/>
      <c r="AB461" s="84"/>
      <c r="AC461" s="84"/>
      <c r="AD461" s="421">
        <f t="shared" ref="AD461:AD466" si="179">SUM(ROUNDUP(F461/D461,0),ROUNDUP(G461/D461,0),ROUNDUP(H461/D461,0),ROUNDUP(I461/D461,0),ROUNDUP(J461/D461,0),ROUNDUP(K461/D461,0),ROUNDUP(L461/D461,0),ROUNDUP(M461/D461,0),ROUNDUP(N461/D461,0),ROUNDUP(O461/D461,0),ROUNDUP(P461/D461,0),ROUNDUP(Q461/D461,0),ROUNDUP(R461/D461,0),ROUNDUP(S461/D461,0),ROUNDUP(T461/D461,0),ROUNDUP(U461/D461,0),ROUNDUP(V461/D461,0),ROUNDUP(W461/D461,0),ROUNDUP(X461/D461,0),ROUNDUP(Y461/D461,0),ROUNDUP(Z461/D461,0),ROUNDUP(AA461/D461,0),ROUNDUP(AB461/D461,0),ROUNDUP(AC461/D461,0))*D461</f>
        <v>0</v>
      </c>
      <c r="AE461" s="285">
        <v>2.4900000000000002</v>
      </c>
      <c r="AF461" s="418">
        <f t="shared" si="178"/>
        <v>0</v>
      </c>
      <c r="AG461" s="207"/>
      <c r="AH461" s="157"/>
      <c r="AI461" s="159"/>
      <c r="AN461"/>
      <c r="AO461"/>
    </row>
    <row r="462" spans="1:41" s="49" customFormat="1" ht="50.1" customHeight="1" thickBot="1" x14ac:dyDescent="0.3">
      <c r="A462" s="698"/>
      <c r="B462" s="228" t="s">
        <v>339</v>
      </c>
      <c r="C462" s="290" t="s">
        <v>346</v>
      </c>
      <c r="D462" s="64">
        <v>10</v>
      </c>
      <c r="E462" s="8"/>
      <c r="F462" s="37"/>
      <c r="G462" s="37"/>
      <c r="H462" s="37"/>
      <c r="I462" s="176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4"/>
      <c r="W462" s="84"/>
      <c r="X462" s="84"/>
      <c r="Y462" s="84"/>
      <c r="Z462" s="84"/>
      <c r="AA462" s="84"/>
      <c r="AB462" s="84"/>
      <c r="AC462" s="84"/>
      <c r="AD462" s="421">
        <f t="shared" si="179"/>
        <v>0</v>
      </c>
      <c r="AE462" s="285">
        <v>3.79</v>
      </c>
      <c r="AF462" s="418">
        <f t="shared" si="178"/>
        <v>0</v>
      </c>
      <c r="AG462" s="207"/>
      <c r="AH462" s="158"/>
      <c r="AI462" s="159"/>
      <c r="AN462"/>
      <c r="AO462"/>
    </row>
    <row r="463" spans="1:41" ht="50.1" customHeight="1" thickBot="1" x14ac:dyDescent="0.3">
      <c r="A463" s="698"/>
      <c r="B463" s="228" t="s">
        <v>340</v>
      </c>
      <c r="C463" s="290" t="s">
        <v>347</v>
      </c>
      <c r="D463" s="64">
        <v>10</v>
      </c>
      <c r="E463" s="8"/>
      <c r="F463" s="37"/>
      <c r="G463" s="37"/>
      <c r="H463" s="37"/>
      <c r="I463" s="80"/>
      <c r="J463" s="176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4"/>
      <c r="W463" s="84"/>
      <c r="X463" s="84"/>
      <c r="Y463" s="84"/>
      <c r="Z463" s="84"/>
      <c r="AA463" s="84"/>
      <c r="AB463" s="84"/>
      <c r="AC463" s="84"/>
      <c r="AD463" s="421">
        <f t="shared" si="179"/>
        <v>0</v>
      </c>
      <c r="AE463" s="285">
        <v>4.9000000000000004</v>
      </c>
      <c r="AF463" s="418">
        <f t="shared" si="178"/>
        <v>0</v>
      </c>
      <c r="AG463" s="207"/>
      <c r="AH463" s="155"/>
      <c r="AI463" s="159"/>
    </row>
    <row r="464" spans="1:41" ht="50.1" customHeight="1" thickBot="1" x14ac:dyDescent="0.3">
      <c r="A464" s="698"/>
      <c r="B464" s="228" t="s">
        <v>341</v>
      </c>
      <c r="C464" s="290" t="s">
        <v>348</v>
      </c>
      <c r="D464" s="64">
        <v>5</v>
      </c>
      <c r="E464" s="8"/>
      <c r="F464" s="37"/>
      <c r="G464" s="37"/>
      <c r="H464" s="37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4"/>
      <c r="W464" s="84"/>
      <c r="X464" s="84"/>
      <c r="Y464" s="84"/>
      <c r="Z464" s="84"/>
      <c r="AA464" s="84"/>
      <c r="AB464" s="84"/>
      <c r="AC464" s="84"/>
      <c r="AD464" s="421">
        <f t="shared" si="179"/>
        <v>0</v>
      </c>
      <c r="AE464" s="285">
        <v>5.45</v>
      </c>
      <c r="AF464" s="418">
        <f t="shared" si="178"/>
        <v>0</v>
      </c>
      <c r="AG464" s="207"/>
      <c r="AH464" s="156"/>
      <c r="AI464" s="159"/>
    </row>
    <row r="465" spans="1:41" s="135" customFormat="1" ht="50.1" customHeight="1" thickBot="1" x14ac:dyDescent="0.3">
      <c r="A465" s="698"/>
      <c r="B465" s="228" t="s">
        <v>342</v>
      </c>
      <c r="C465" s="290" t="s">
        <v>349</v>
      </c>
      <c r="D465" s="64">
        <v>5</v>
      </c>
      <c r="E465" s="8"/>
      <c r="F465" s="37"/>
      <c r="G465" s="37"/>
      <c r="H465" s="37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4"/>
      <c r="W465" s="84"/>
      <c r="X465" s="84"/>
      <c r="Y465" s="84"/>
      <c r="Z465" s="84"/>
      <c r="AA465" s="84"/>
      <c r="AB465" s="84"/>
      <c r="AC465" s="84"/>
      <c r="AD465" s="421">
        <f t="shared" si="179"/>
        <v>0</v>
      </c>
      <c r="AE465" s="285">
        <v>7.22</v>
      </c>
      <c r="AF465" s="418">
        <f t="shared" si="178"/>
        <v>0</v>
      </c>
      <c r="AG465" s="207"/>
      <c r="AH465" s="159"/>
      <c r="AN465"/>
      <c r="AO465"/>
    </row>
    <row r="466" spans="1:41" s="49" customFormat="1" ht="50.1" customHeight="1" thickBot="1" x14ac:dyDescent="0.3">
      <c r="A466" s="717"/>
      <c r="B466" s="228" t="s">
        <v>343</v>
      </c>
      <c r="C466" s="290" t="s">
        <v>350</v>
      </c>
      <c r="D466" s="64">
        <v>5</v>
      </c>
      <c r="E466" s="8"/>
      <c r="F466" s="37"/>
      <c r="G466" s="37"/>
      <c r="H466" s="37"/>
      <c r="I466" s="80"/>
      <c r="J466" s="80"/>
      <c r="K466" s="176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4"/>
      <c r="W466" s="84"/>
      <c r="X466" s="84"/>
      <c r="Y466" s="84"/>
      <c r="Z466" s="84"/>
      <c r="AA466" s="84"/>
      <c r="AB466" s="84"/>
      <c r="AC466" s="84"/>
      <c r="AD466" s="421">
        <f t="shared" si="179"/>
        <v>0</v>
      </c>
      <c r="AE466" s="285">
        <v>8.17</v>
      </c>
      <c r="AF466" s="418">
        <f t="shared" si="178"/>
        <v>0</v>
      </c>
      <c r="AG466" s="207"/>
      <c r="AH466" s="159"/>
      <c r="AN466"/>
      <c r="AO466"/>
    </row>
    <row r="467" spans="1:41" ht="50.1" customHeight="1" thickBot="1" x14ac:dyDescent="0.3">
      <c r="A467" s="674" t="s">
        <v>468</v>
      </c>
      <c r="B467" s="675"/>
      <c r="C467" s="676"/>
      <c r="D467" s="683" t="s">
        <v>467</v>
      </c>
      <c r="E467" s="9"/>
      <c r="F467" s="62" t="s">
        <v>1012</v>
      </c>
      <c r="G467" s="62" t="s">
        <v>1013</v>
      </c>
      <c r="H467" s="62" t="s">
        <v>1014</v>
      </c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412" t="s">
        <v>2</v>
      </c>
      <c r="AE467" s="369" t="s">
        <v>304</v>
      </c>
      <c r="AF467" s="418" t="s">
        <v>305</v>
      </c>
      <c r="AG467" s="207"/>
      <c r="AH467" s="159"/>
    </row>
    <row r="468" spans="1:41" ht="50.1" customHeight="1" thickBot="1" x14ac:dyDescent="0.35">
      <c r="A468" s="677"/>
      <c r="B468" s="678"/>
      <c r="C468" s="679"/>
      <c r="D468" s="641"/>
      <c r="E468" s="9"/>
      <c r="F468" s="63" t="s">
        <v>453</v>
      </c>
      <c r="G468" s="63" t="s">
        <v>454</v>
      </c>
      <c r="H468" s="63" t="s">
        <v>988</v>
      </c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419"/>
      <c r="AE468" s="284"/>
      <c r="AF468" s="418"/>
      <c r="AG468" s="207"/>
      <c r="AH468" s="159"/>
    </row>
    <row r="469" spans="1:41" ht="50.1" customHeight="1" thickBot="1" x14ac:dyDescent="0.35">
      <c r="A469" s="680"/>
      <c r="B469" s="681"/>
      <c r="C469" s="682"/>
      <c r="D469" s="642"/>
      <c r="E469" s="9"/>
      <c r="F469" s="42"/>
      <c r="G469" s="43"/>
      <c r="H469" s="199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419">
        <f>SUM(AD470:AD474)</f>
        <v>0</v>
      </c>
      <c r="AE469" s="284"/>
      <c r="AF469" s="420">
        <f>SUM(AF470:AF474)</f>
        <v>0</v>
      </c>
      <c r="AG469" s="353">
        <f>AF469</f>
        <v>0</v>
      </c>
      <c r="AH469" s="159"/>
    </row>
    <row r="470" spans="1:41" ht="50.1" customHeight="1" thickBot="1" x14ac:dyDescent="0.3">
      <c r="A470" s="500"/>
      <c r="B470" s="227" t="s">
        <v>983</v>
      </c>
      <c r="C470" s="287" t="s">
        <v>1228</v>
      </c>
      <c r="D470" s="69">
        <v>10</v>
      </c>
      <c r="E470" s="9"/>
      <c r="F470" s="37"/>
      <c r="G470" s="37"/>
      <c r="H470" s="37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421">
        <f t="shared" ref="AD470:AD474" si="180">SUM(ROUNDUP(F470/D470,0),ROUNDUP(G470/D470,0),ROUNDUP(H470/D470,0),ROUNDUP(I470/D470,0),ROUNDUP(J470/D470,0),ROUNDUP(K470/D470,0),ROUNDUP(L470/D470,0),ROUNDUP(M470/D470,0),ROUNDUP(N470/D470,0),ROUNDUP(O470/D470,0),ROUNDUP(P470/D470,0),ROUNDUP(Q470/D470,0),ROUNDUP(R470/D470,0),ROUNDUP(S470/D470,0),ROUNDUP(T470/D470,0),ROUNDUP(U470/D470,0),ROUNDUP(V470/D470,0),ROUNDUP(W470/D470,0),ROUNDUP(X470/D470,0),ROUNDUP(Y470/D470,0),ROUNDUP(Z470/D470,0),ROUNDUP(AA470/D470,0),ROUNDUP(AB470/D470,0),ROUNDUP(AC470/D470,0))*D470</f>
        <v>0</v>
      </c>
      <c r="AE470" s="285">
        <v>2.99</v>
      </c>
      <c r="AF470" s="418">
        <f t="shared" ref="AF470:AF474" si="181">AD470*AE470</f>
        <v>0</v>
      </c>
      <c r="AG470" s="207"/>
      <c r="AH470" s="159"/>
    </row>
    <row r="471" spans="1:41" ht="50.1" customHeight="1" thickBot="1" x14ac:dyDescent="0.3">
      <c r="A471" s="167"/>
      <c r="B471" s="227" t="s">
        <v>984</v>
      </c>
      <c r="C471" s="287" t="s">
        <v>1229</v>
      </c>
      <c r="D471" s="69">
        <v>10</v>
      </c>
      <c r="E471" s="9"/>
      <c r="F471" s="37"/>
      <c r="G471" s="37"/>
      <c r="H471" s="37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421">
        <f t="shared" si="180"/>
        <v>0</v>
      </c>
      <c r="AE471" s="285">
        <v>3.86</v>
      </c>
      <c r="AF471" s="418">
        <f t="shared" si="181"/>
        <v>0</v>
      </c>
      <c r="AG471" s="207"/>
      <c r="AH471" s="159"/>
    </row>
    <row r="472" spans="1:41" ht="50.1" customHeight="1" thickBot="1" x14ac:dyDescent="0.3">
      <c r="A472" s="167"/>
      <c r="B472" s="227" t="s">
        <v>985</v>
      </c>
      <c r="C472" s="287" t="s">
        <v>1230</v>
      </c>
      <c r="D472" s="69">
        <v>10</v>
      </c>
      <c r="E472" s="9"/>
      <c r="F472" s="37"/>
      <c r="G472" s="37"/>
      <c r="H472" s="37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421">
        <f t="shared" si="180"/>
        <v>0</v>
      </c>
      <c r="AE472" s="285">
        <v>5.12</v>
      </c>
      <c r="AF472" s="418">
        <f t="shared" si="181"/>
        <v>0</v>
      </c>
      <c r="AG472" s="207"/>
      <c r="AH472" s="159"/>
    </row>
    <row r="473" spans="1:41" ht="49.5" customHeight="1" thickBot="1" x14ac:dyDescent="0.3">
      <c r="A473" s="167"/>
      <c r="B473" s="237" t="s">
        <v>986</v>
      </c>
      <c r="C473" s="296" t="s">
        <v>1231</v>
      </c>
      <c r="D473" s="190">
        <v>5</v>
      </c>
      <c r="E473" s="205"/>
      <c r="F473" s="37"/>
      <c r="G473" s="37"/>
      <c r="H473" s="37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421">
        <f t="shared" si="180"/>
        <v>0</v>
      </c>
      <c r="AE473" s="285">
        <v>8.07</v>
      </c>
      <c r="AF473" s="418">
        <f t="shared" si="181"/>
        <v>0</v>
      </c>
      <c r="AG473" s="207"/>
      <c r="AH473" s="159"/>
    </row>
    <row r="474" spans="1:41" ht="50.1" customHeight="1" thickBot="1" x14ac:dyDescent="0.3">
      <c r="A474" s="167"/>
      <c r="B474" s="227" t="s">
        <v>987</v>
      </c>
      <c r="C474" s="287" t="s">
        <v>1232</v>
      </c>
      <c r="D474" s="69">
        <v>5</v>
      </c>
      <c r="E474" s="9"/>
      <c r="F474" s="37"/>
      <c r="G474" s="37"/>
      <c r="H474" s="37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421">
        <f t="shared" si="180"/>
        <v>0</v>
      </c>
      <c r="AE474" s="285">
        <v>12.49</v>
      </c>
      <c r="AF474" s="418">
        <f t="shared" si="181"/>
        <v>0</v>
      </c>
      <c r="AG474" s="207"/>
      <c r="AH474" s="159"/>
    </row>
    <row r="475" spans="1:41" ht="50.1" customHeight="1" thickBot="1" x14ac:dyDescent="0.3">
      <c r="A475" s="666" t="s">
        <v>466</v>
      </c>
      <c r="B475" s="667"/>
      <c r="C475" s="668"/>
      <c r="D475" s="665" t="s">
        <v>467</v>
      </c>
      <c r="E475" s="56"/>
      <c r="F475" s="62" t="s">
        <v>469</v>
      </c>
      <c r="G475" s="62" t="s">
        <v>471</v>
      </c>
      <c r="H475" s="617" t="s">
        <v>477</v>
      </c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412" t="s">
        <v>2</v>
      </c>
      <c r="AE475" s="369" t="s">
        <v>304</v>
      </c>
      <c r="AF475" s="418" t="s">
        <v>305</v>
      </c>
      <c r="AG475" s="207"/>
      <c r="AH475" s="159"/>
    </row>
    <row r="476" spans="1:41" ht="50.1" customHeight="1" thickBot="1" x14ac:dyDescent="0.35">
      <c r="A476" s="645"/>
      <c r="B476" s="646"/>
      <c r="C476" s="647"/>
      <c r="D476" s="650"/>
      <c r="E476" s="56"/>
      <c r="F476" s="63" t="s">
        <v>4</v>
      </c>
      <c r="G476" s="63" t="s">
        <v>5</v>
      </c>
      <c r="H476" s="75" t="s">
        <v>358</v>
      </c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419"/>
      <c r="AE476" s="284"/>
      <c r="AF476" s="418"/>
      <c r="AG476" s="207"/>
      <c r="AH476" s="159"/>
    </row>
    <row r="477" spans="1:41" ht="50.1" customHeight="1" thickBot="1" x14ac:dyDescent="0.3">
      <c r="A477" s="669"/>
      <c r="B477" s="670"/>
      <c r="C477" s="671"/>
      <c r="D477" s="651"/>
      <c r="E477" s="56"/>
      <c r="F477" s="14"/>
      <c r="G477" s="57"/>
      <c r="H477" s="618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419">
        <f>SUM(AD478:AD483)</f>
        <v>0</v>
      </c>
      <c r="AE477" s="283"/>
      <c r="AF477" s="420">
        <f t="shared" ref="AF477" si="182">SUM(AF478:AF483)</f>
        <v>0</v>
      </c>
      <c r="AG477" s="252">
        <f>AF477</f>
        <v>0</v>
      </c>
      <c r="AH477" s="159"/>
    </row>
    <row r="478" spans="1:41" ht="50.25" customHeight="1" thickBot="1" x14ac:dyDescent="0.3">
      <c r="A478" s="672"/>
      <c r="B478" s="227" t="s">
        <v>389</v>
      </c>
      <c r="C478" s="287" t="s">
        <v>515</v>
      </c>
      <c r="D478" s="69">
        <v>10</v>
      </c>
      <c r="E478" s="144"/>
      <c r="F478" s="37"/>
      <c r="G478" s="37"/>
      <c r="H478" s="37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421">
        <f>SUM(ROUNDUP(F478/D478,0),ROUNDUP(G478/D478,0),ROUNDUP(H478/D478,0),ROUNDUP(I478/D478,0),ROUNDUP(J478/D478,0),ROUNDUP(K478/D478,0),ROUNDUP(L478/D478,0),ROUNDUP(M478/D478,0),ROUNDUP(N478/D478,0),ROUNDUP(O478/D478,0),ROUNDUP(P478/D478,0),ROUNDUP(Q478/D478,0),ROUNDUP(R478/D478,0),ROUNDUP(S478/D478,0),ROUNDUP(T478/D478,0),ROUNDUP(U478/D478,0),ROUNDUP(V478/D478,0),ROUNDUP(W478/D478,0),ROUNDUP(X478/D478,0),ROUNDUP(Y478/D478,0),ROUNDUP(Z478/D478,0),ROUNDUP(AA478/D478,0),ROUNDUP(AB478/D478,0),ROUNDUP(AC478/D478,0))*D478</f>
        <v>0</v>
      </c>
      <c r="AE478" s="285">
        <v>3.64</v>
      </c>
      <c r="AF478" s="418">
        <f t="shared" ref="AF478:AF483" si="183">AD478*AE478</f>
        <v>0</v>
      </c>
      <c r="AG478" s="207"/>
      <c r="AH478" s="159"/>
    </row>
    <row r="479" spans="1:41" ht="50.25" customHeight="1" thickBot="1" x14ac:dyDescent="0.3">
      <c r="A479" s="631"/>
      <c r="B479" s="227" t="s">
        <v>390</v>
      </c>
      <c r="C479" s="287" t="s">
        <v>516</v>
      </c>
      <c r="D479" s="69">
        <v>10</v>
      </c>
      <c r="E479" s="144"/>
      <c r="F479" s="37"/>
      <c r="G479" s="37"/>
      <c r="H479" s="37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421">
        <f t="shared" ref="AD479:AD483" si="184">SUM(ROUNDUP(F479/D479,0),ROUNDUP(G479/D479,0),ROUNDUP(H479/D479,0),ROUNDUP(I479/D479,0),ROUNDUP(J479/D479,0),ROUNDUP(K479/D479,0),ROUNDUP(L479/D479,0),ROUNDUP(M479/D479,0),ROUNDUP(N479/D479,0),ROUNDUP(O479/D479,0),ROUNDUP(P479/D479,0),ROUNDUP(Q479/D479,0),ROUNDUP(R479/D479,0),ROUNDUP(S479/D479,0),ROUNDUP(T479/D479,0),ROUNDUP(U479/D479,0),ROUNDUP(V479/D479,0),ROUNDUP(W479/D479,0),ROUNDUP(X479/D479,0),ROUNDUP(Y479/D479,0),ROUNDUP(Z479/D479,0),ROUNDUP(AA479/D479,0),ROUNDUP(AB479/D479,0),ROUNDUP(AC479/D479,0))*D479</f>
        <v>0</v>
      </c>
      <c r="AE479" s="285">
        <v>4.93</v>
      </c>
      <c r="AF479" s="418">
        <f t="shared" si="183"/>
        <v>0</v>
      </c>
      <c r="AG479" s="207"/>
      <c r="AH479" s="159"/>
    </row>
    <row r="480" spans="1:41" ht="50.25" customHeight="1" thickBot="1" x14ac:dyDescent="0.3">
      <c r="A480" s="631"/>
      <c r="B480" s="227" t="s">
        <v>391</v>
      </c>
      <c r="C480" s="287" t="s">
        <v>517</v>
      </c>
      <c r="D480" s="69">
        <v>10</v>
      </c>
      <c r="E480" s="144"/>
      <c r="F480" s="37"/>
      <c r="G480" s="37"/>
      <c r="H480" s="37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421">
        <f t="shared" si="184"/>
        <v>0</v>
      </c>
      <c r="AE480" s="285">
        <v>6.59</v>
      </c>
      <c r="AF480" s="418">
        <f t="shared" si="183"/>
        <v>0</v>
      </c>
      <c r="AG480" s="207"/>
      <c r="AH480" s="159"/>
    </row>
    <row r="481" spans="1:41" ht="50.25" customHeight="1" thickBot="1" x14ac:dyDescent="0.3">
      <c r="A481" s="631"/>
      <c r="B481" s="227" t="s">
        <v>392</v>
      </c>
      <c r="C481" s="287" t="s">
        <v>518</v>
      </c>
      <c r="D481" s="69">
        <v>5</v>
      </c>
      <c r="E481" s="144"/>
      <c r="F481" s="37"/>
      <c r="G481" s="37"/>
      <c r="H481" s="37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421">
        <f t="shared" si="184"/>
        <v>0</v>
      </c>
      <c r="AE481" s="285">
        <v>9.42</v>
      </c>
      <c r="AF481" s="418">
        <f t="shared" si="183"/>
        <v>0</v>
      </c>
      <c r="AG481" s="207"/>
      <c r="AH481" s="159"/>
    </row>
    <row r="482" spans="1:41" ht="50.25" customHeight="1" thickBot="1" x14ac:dyDescent="0.3">
      <c r="A482" s="673"/>
      <c r="B482" s="227" t="s">
        <v>393</v>
      </c>
      <c r="C482" s="287" t="s">
        <v>519</v>
      </c>
      <c r="D482" s="69">
        <v>5</v>
      </c>
      <c r="E482" s="144"/>
      <c r="F482" s="37"/>
      <c r="G482" s="37"/>
      <c r="H482" s="37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421">
        <f t="shared" si="184"/>
        <v>0</v>
      </c>
      <c r="AE482" s="285">
        <v>16.43</v>
      </c>
      <c r="AF482" s="418">
        <f t="shared" si="183"/>
        <v>0</v>
      </c>
      <c r="AG482" s="207"/>
      <c r="AH482" s="159"/>
    </row>
    <row r="483" spans="1:41" ht="120" customHeight="1" thickBot="1" x14ac:dyDescent="0.3">
      <c r="A483" s="139"/>
      <c r="B483" s="229" t="s">
        <v>594</v>
      </c>
      <c r="C483" s="287" t="s">
        <v>685</v>
      </c>
      <c r="D483" s="69">
        <v>10</v>
      </c>
      <c r="E483" s="144"/>
      <c r="F483" s="37"/>
      <c r="G483" s="37"/>
      <c r="H483" s="37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421">
        <f t="shared" si="184"/>
        <v>0</v>
      </c>
      <c r="AE483" s="285">
        <v>7.66</v>
      </c>
      <c r="AF483" s="418">
        <f t="shared" si="183"/>
        <v>0</v>
      </c>
      <c r="AG483" s="207"/>
      <c r="AH483" s="159"/>
    </row>
    <row r="484" spans="1:41" s="135" customFormat="1" ht="50.1" customHeight="1" thickBot="1" x14ac:dyDescent="0.3">
      <c r="A484" s="643" t="s">
        <v>466</v>
      </c>
      <c r="B484" s="621"/>
      <c r="C484" s="644"/>
      <c r="D484" s="649" t="s">
        <v>467</v>
      </c>
      <c r="E484" s="189"/>
      <c r="F484" s="62" t="s">
        <v>469</v>
      </c>
      <c r="G484" s="62" t="s">
        <v>471</v>
      </c>
      <c r="H484" s="70" t="s">
        <v>477</v>
      </c>
      <c r="I484" s="326" t="s">
        <v>1067</v>
      </c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  <c r="AA484" s="206"/>
      <c r="AB484" s="206"/>
      <c r="AC484" s="206"/>
      <c r="AD484" s="435" t="s">
        <v>2</v>
      </c>
      <c r="AE484" s="377"/>
      <c r="AF484" s="436" t="s">
        <v>305</v>
      </c>
      <c r="AG484" s="207"/>
      <c r="AH484" s="159"/>
      <c r="AN484" s="204"/>
      <c r="AO484" s="204"/>
    </row>
    <row r="485" spans="1:41" s="135" customFormat="1" ht="50.1" customHeight="1" thickBot="1" x14ac:dyDescent="0.35">
      <c r="A485" s="645"/>
      <c r="B485" s="646"/>
      <c r="C485" s="647"/>
      <c r="D485" s="650"/>
      <c r="E485" s="189"/>
      <c r="F485" s="63" t="s">
        <v>4</v>
      </c>
      <c r="G485" s="63" t="s">
        <v>5</v>
      </c>
      <c r="H485" s="63" t="s">
        <v>358</v>
      </c>
      <c r="I485" s="327" t="s">
        <v>1031</v>
      </c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  <c r="AA485" s="206"/>
      <c r="AB485" s="206"/>
      <c r="AC485" s="206"/>
      <c r="AD485" s="437"/>
      <c r="AE485" s="378"/>
      <c r="AF485" s="436"/>
      <c r="AG485" s="207"/>
      <c r="AH485" s="159"/>
      <c r="AN485" s="204"/>
      <c r="AO485" s="204"/>
    </row>
    <row r="486" spans="1:41" ht="40.5" customHeight="1" thickBot="1" x14ac:dyDescent="0.35">
      <c r="A486" s="669"/>
      <c r="B486" s="670"/>
      <c r="C486" s="671"/>
      <c r="D486" s="651"/>
      <c r="E486" s="189"/>
      <c r="F486" s="221"/>
      <c r="G486" s="222"/>
      <c r="H486" s="223"/>
      <c r="I486" s="331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  <c r="AA486" s="206"/>
      <c r="AB486" s="206"/>
      <c r="AC486" s="206"/>
      <c r="AD486" s="437">
        <f>SUM(AD487:AD489)</f>
        <v>0</v>
      </c>
      <c r="AE486" s="378"/>
      <c r="AF486" s="438">
        <f>SUM(AF487:AF489)</f>
        <v>0</v>
      </c>
      <c r="AG486" s="252">
        <f>AF486</f>
        <v>0</v>
      </c>
      <c r="AH486" s="159"/>
      <c r="AN486" s="204"/>
      <c r="AO486" s="204"/>
    </row>
    <row r="487" spans="1:41" ht="50.1" customHeight="1" thickBot="1" x14ac:dyDescent="0.3">
      <c r="A487" s="745"/>
      <c r="B487" s="237" t="s">
        <v>911</v>
      </c>
      <c r="C487" s="297" t="s">
        <v>913</v>
      </c>
      <c r="D487" s="190">
        <v>5</v>
      </c>
      <c r="E487" s="210"/>
      <c r="F487" s="37"/>
      <c r="G487" s="37"/>
      <c r="H487" s="37"/>
      <c r="I487" s="37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  <c r="AD487" s="421">
        <f t="shared" ref="AD487:AD489" si="185">SUM(ROUNDUP(F487/D487,0),ROUNDUP(G487/D487,0),ROUNDUP(H487/D487,0),ROUNDUP(I487/D487,0),ROUNDUP(J487/D487,0),ROUNDUP(K487/D487,0),ROUNDUP(L487/D487,0),ROUNDUP(M487/D487,0),ROUNDUP(N487/D487,0),ROUNDUP(O487/D487,0),ROUNDUP(P487/D487,0),ROUNDUP(Q487/D487,0),ROUNDUP(R487/D487,0),ROUNDUP(S487/D487,0),ROUNDUP(T487/D487,0),ROUNDUP(U487/D487,0),ROUNDUP(V487/D487,0),ROUNDUP(W487/D487,0),ROUNDUP(X487/D487,0),ROUNDUP(Y487/D487,0),ROUNDUP(Z487/D487,0),ROUNDUP(AA487/D487,0),ROUNDUP(AB487/D487,0),ROUNDUP(AC487/D487,0))*D487</f>
        <v>0</v>
      </c>
      <c r="AE487" s="285">
        <v>7.95</v>
      </c>
      <c r="AF487" s="418">
        <f t="shared" ref="AF487:AF489" si="186">AD487*AE487</f>
        <v>0</v>
      </c>
      <c r="AG487" s="207"/>
      <c r="AH487" s="159"/>
      <c r="AN487" s="204"/>
      <c r="AO487" s="204"/>
    </row>
    <row r="488" spans="1:41" ht="50.1" customHeight="1" thickBot="1" x14ac:dyDescent="0.3">
      <c r="A488" s="746"/>
      <c r="B488" s="238" t="s">
        <v>596</v>
      </c>
      <c r="C488" s="297" t="s">
        <v>912</v>
      </c>
      <c r="D488" s="190">
        <v>5</v>
      </c>
      <c r="E488" s="210"/>
      <c r="F488" s="37"/>
      <c r="G488" s="37"/>
      <c r="H488" s="37"/>
      <c r="I488" s="37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  <c r="AA488" s="206"/>
      <c r="AB488" s="206"/>
      <c r="AC488" s="206"/>
      <c r="AD488" s="421">
        <f t="shared" si="185"/>
        <v>0</v>
      </c>
      <c r="AE488" s="285">
        <v>12.83</v>
      </c>
      <c r="AF488" s="418">
        <f t="shared" si="186"/>
        <v>0</v>
      </c>
      <c r="AG488" s="207"/>
      <c r="AH488" s="159"/>
      <c r="AN488" s="204"/>
      <c r="AO488" s="204"/>
    </row>
    <row r="489" spans="1:41" ht="50.1" customHeight="1" thickBot="1" x14ac:dyDescent="0.3">
      <c r="A489" s="747"/>
      <c r="B489" s="238" t="s">
        <v>597</v>
      </c>
      <c r="C489" s="297" t="s">
        <v>914</v>
      </c>
      <c r="D489" s="190">
        <v>5</v>
      </c>
      <c r="E489" s="210"/>
      <c r="F489" s="37"/>
      <c r="G489" s="37"/>
      <c r="H489" s="37"/>
      <c r="I489" s="206"/>
      <c r="J489" s="206"/>
      <c r="K489" s="206"/>
      <c r="L489" s="206"/>
      <c r="M489" s="206"/>
      <c r="N489" s="206"/>
      <c r="O489" s="206"/>
      <c r="P489" s="206"/>
      <c r="Q489" s="206"/>
      <c r="R489" s="206"/>
      <c r="S489" s="206"/>
      <c r="T489" s="206"/>
      <c r="U489" s="206"/>
      <c r="V489" s="206"/>
      <c r="W489" s="206"/>
      <c r="X489" s="206"/>
      <c r="Y489" s="206"/>
      <c r="Z489" s="206"/>
      <c r="AA489" s="206"/>
      <c r="AB489" s="206"/>
      <c r="AC489" s="206"/>
      <c r="AD489" s="421">
        <f t="shared" si="185"/>
        <v>0</v>
      </c>
      <c r="AE489" s="285">
        <v>22.9</v>
      </c>
      <c r="AF489" s="418">
        <f t="shared" si="186"/>
        <v>0</v>
      </c>
      <c r="AG489" s="207"/>
      <c r="AH489" s="159"/>
      <c r="AN489" s="204"/>
      <c r="AO489" s="204"/>
    </row>
    <row r="490" spans="1:41" ht="50.1" customHeight="1" thickBot="1" x14ac:dyDescent="0.3">
      <c r="A490" s="666" t="s">
        <v>466</v>
      </c>
      <c r="B490" s="667"/>
      <c r="C490" s="668"/>
      <c r="D490" s="665" t="s">
        <v>467</v>
      </c>
      <c r="E490" s="56"/>
      <c r="F490" s="62" t="s">
        <v>469</v>
      </c>
      <c r="G490" s="62" t="s">
        <v>471</v>
      </c>
      <c r="H490" s="70" t="s">
        <v>477</v>
      </c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412" t="s">
        <v>2</v>
      </c>
      <c r="AE490" s="369" t="s">
        <v>304</v>
      </c>
      <c r="AF490" s="418" t="s">
        <v>305</v>
      </c>
      <c r="AG490" s="207"/>
      <c r="AH490" s="159"/>
    </row>
    <row r="491" spans="1:41" ht="50.1" customHeight="1" thickBot="1" x14ac:dyDescent="0.35">
      <c r="A491" s="645"/>
      <c r="B491" s="646"/>
      <c r="C491" s="647"/>
      <c r="D491" s="650"/>
      <c r="E491" s="56"/>
      <c r="F491" s="63" t="s">
        <v>4</v>
      </c>
      <c r="G491" s="63" t="s">
        <v>5</v>
      </c>
      <c r="H491" s="63" t="s">
        <v>358</v>
      </c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419"/>
      <c r="AE491" s="284"/>
      <c r="AF491" s="418"/>
      <c r="AG491" s="207"/>
      <c r="AH491" s="159"/>
    </row>
    <row r="492" spans="1:41" ht="35.1" customHeight="1" thickBot="1" x14ac:dyDescent="0.3">
      <c r="A492" s="669"/>
      <c r="B492" s="670"/>
      <c r="C492" s="671"/>
      <c r="D492" s="651"/>
      <c r="E492" s="56"/>
      <c r="F492" s="14"/>
      <c r="G492" s="57"/>
      <c r="H492" s="42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419">
        <f>SUM(AD493:AD494)</f>
        <v>0</v>
      </c>
      <c r="AE492" s="283"/>
      <c r="AF492" s="420">
        <f t="shared" ref="AF492" si="187">SUM(AF493:AF494)</f>
        <v>0</v>
      </c>
      <c r="AG492" s="252">
        <f>AF492</f>
        <v>0</v>
      </c>
      <c r="AH492" s="159"/>
    </row>
    <row r="493" spans="1:41" ht="80.099999999999994" customHeight="1" thickBot="1" x14ac:dyDescent="0.3">
      <c r="A493" s="700"/>
      <c r="B493" s="229" t="s">
        <v>599</v>
      </c>
      <c r="C493" s="287" t="s">
        <v>683</v>
      </c>
      <c r="D493" s="69">
        <v>5</v>
      </c>
      <c r="E493" s="144"/>
      <c r="F493" s="37"/>
      <c r="G493" s="37"/>
      <c r="H493" s="37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421">
        <f t="shared" ref="AD493:AD494" si="188">SUM(ROUNDUP(F493/D493,0),ROUNDUP(G493/D493,0),ROUNDUP(H493/D493,0),ROUNDUP(I493/D493,0),ROUNDUP(J493/D493,0),ROUNDUP(K493/D493,0),ROUNDUP(L493/D493,0),ROUNDUP(M493/D493,0),ROUNDUP(N493/D493,0),ROUNDUP(O493/D493,0),ROUNDUP(P493/D493,0),ROUNDUP(Q493/D493,0),ROUNDUP(R493/D493,0),ROUNDUP(S493/D493,0),ROUNDUP(T493/D493,0),ROUNDUP(U493/D493,0),ROUNDUP(V493/D493,0),ROUNDUP(W493/D493,0),ROUNDUP(X493/D493,0),ROUNDUP(Y493/D493,0),ROUNDUP(Z493/D493,0),ROUNDUP(AA493/D493,0),ROUNDUP(AB493/D493,0),ROUNDUP(AC493/D493,0))*D493</f>
        <v>0</v>
      </c>
      <c r="AE493" s="285">
        <v>14.48</v>
      </c>
      <c r="AF493" s="418">
        <f t="shared" ref="AF493:AF494" si="189">AD493*AE493</f>
        <v>0</v>
      </c>
      <c r="AG493" s="207"/>
      <c r="AH493" s="159"/>
    </row>
    <row r="494" spans="1:41" ht="80.099999999999994" customHeight="1" thickBot="1" x14ac:dyDescent="0.3">
      <c r="A494" s="691"/>
      <c r="B494" s="229" t="s">
        <v>600</v>
      </c>
      <c r="C494" s="287" t="s">
        <v>684</v>
      </c>
      <c r="D494" s="69">
        <v>5</v>
      </c>
      <c r="E494" s="144"/>
      <c r="F494" s="37"/>
      <c r="G494" s="37"/>
      <c r="H494" s="37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421">
        <f t="shared" si="188"/>
        <v>0</v>
      </c>
      <c r="AE494" s="285">
        <v>24.9</v>
      </c>
      <c r="AF494" s="418">
        <f t="shared" si="189"/>
        <v>0</v>
      </c>
      <c r="AG494" s="207"/>
      <c r="AH494" s="159"/>
    </row>
    <row r="495" spans="1:41" ht="50.1" customHeight="1" thickBot="1" x14ac:dyDescent="0.3">
      <c r="A495" s="666" t="s">
        <v>466</v>
      </c>
      <c r="B495" s="667"/>
      <c r="C495" s="668"/>
      <c r="D495" s="665" t="s">
        <v>467</v>
      </c>
      <c r="E495" s="56"/>
      <c r="F495" s="62" t="s">
        <v>469</v>
      </c>
      <c r="G495" s="62" t="s">
        <v>471</v>
      </c>
      <c r="H495" s="70" t="s">
        <v>477</v>
      </c>
      <c r="I495" s="326" t="s">
        <v>1067</v>
      </c>
      <c r="J495" s="62" t="s">
        <v>1036</v>
      </c>
      <c r="K495" s="64" t="s">
        <v>1108</v>
      </c>
      <c r="L495" s="62" t="s">
        <v>676</v>
      </c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412" t="s">
        <v>2</v>
      </c>
      <c r="AE495" s="369" t="s">
        <v>304</v>
      </c>
      <c r="AF495" s="418" t="s">
        <v>305</v>
      </c>
      <c r="AG495" s="207"/>
      <c r="AH495" s="159"/>
    </row>
    <row r="496" spans="1:41" ht="50.1" customHeight="1" thickBot="1" x14ac:dyDescent="0.35">
      <c r="A496" s="645"/>
      <c r="B496" s="646"/>
      <c r="C496" s="647"/>
      <c r="D496" s="650"/>
      <c r="E496" s="56"/>
      <c r="F496" s="63" t="s">
        <v>4</v>
      </c>
      <c r="G496" s="63" t="s">
        <v>5</v>
      </c>
      <c r="H496" s="63" t="s">
        <v>358</v>
      </c>
      <c r="I496" s="327" t="s">
        <v>1031</v>
      </c>
      <c r="J496" s="63" t="s">
        <v>1033</v>
      </c>
      <c r="K496" s="63" t="s">
        <v>1035</v>
      </c>
      <c r="L496" s="63" t="s">
        <v>445</v>
      </c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419"/>
      <c r="AE496" s="284"/>
      <c r="AF496" s="418"/>
      <c r="AG496" s="207"/>
      <c r="AH496" s="159"/>
    </row>
    <row r="497" spans="1:41" ht="50.1" customHeight="1" thickBot="1" x14ac:dyDescent="0.3">
      <c r="A497" s="669"/>
      <c r="B497" s="670"/>
      <c r="C497" s="671"/>
      <c r="D497" s="651"/>
      <c r="E497" s="56"/>
      <c r="F497" s="14"/>
      <c r="G497" s="57"/>
      <c r="H497" s="42"/>
      <c r="I497" s="331"/>
      <c r="J497" s="488"/>
      <c r="K497" s="265"/>
      <c r="L497" s="191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419">
        <f>SUM(AD498:AD501)</f>
        <v>0</v>
      </c>
      <c r="AE497" s="283"/>
      <c r="AF497" s="420">
        <f>SUM(AF498:AF501)</f>
        <v>0</v>
      </c>
      <c r="AG497" s="252">
        <f>AF497</f>
        <v>0</v>
      </c>
      <c r="AH497" s="159"/>
    </row>
    <row r="498" spans="1:41" s="135" customFormat="1" ht="50.1" customHeight="1" thickBot="1" x14ac:dyDescent="0.3">
      <c r="A498" s="700"/>
      <c r="B498" s="227" t="s">
        <v>918</v>
      </c>
      <c r="C498" s="287" t="s">
        <v>915</v>
      </c>
      <c r="D498" s="69">
        <v>5</v>
      </c>
      <c r="E498" s="144"/>
      <c r="F498" s="37"/>
      <c r="G498" s="37"/>
      <c r="H498" s="37"/>
      <c r="I498" s="37"/>
      <c r="J498" s="37"/>
      <c r="K498" s="37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421">
        <f t="shared" ref="AD498:AD500" si="190">SUM(ROUNDUP(F498/D498,0),ROUNDUP(G498/D498,0),ROUNDUP(H498/D498,0),ROUNDUP(I498/D498,0),ROUNDUP(J498/D498,0),ROUNDUP(K498/D498,0),ROUNDUP(L498/D498,0),ROUNDUP(M498/D498,0),ROUNDUP(N498/D498,0),ROUNDUP(O498/D498,0),ROUNDUP(P498/D498,0),ROUNDUP(Q498/D498,0),ROUNDUP(R498/D498,0),ROUNDUP(S498/D498,0),ROUNDUP(T498/D498,0),ROUNDUP(U498/D498,0),ROUNDUP(V498/D498,0),ROUNDUP(W498/D498,0),ROUNDUP(X498/D498,0),ROUNDUP(Y498/D498,0),ROUNDUP(Z498/D498,0),ROUNDUP(AA498/D498,0),ROUNDUP(AB498/D498,0),ROUNDUP(AC498/D498,0))*D498</f>
        <v>0</v>
      </c>
      <c r="AE498" s="285">
        <v>9.9499999999999993</v>
      </c>
      <c r="AF498" s="418">
        <f t="shared" ref="AF498:AF501" si="191">AD498*AE498</f>
        <v>0</v>
      </c>
      <c r="AG498" s="207"/>
      <c r="AH498" s="159"/>
      <c r="AN498"/>
      <c r="AO498"/>
    </row>
    <row r="499" spans="1:41" s="135" customFormat="1" ht="50.1" customHeight="1" thickBot="1" x14ac:dyDescent="0.3">
      <c r="A499" s="631"/>
      <c r="B499" s="229" t="s">
        <v>598</v>
      </c>
      <c r="C499" s="287" t="s">
        <v>916</v>
      </c>
      <c r="D499" s="69">
        <v>5</v>
      </c>
      <c r="E499" s="144"/>
      <c r="F499" s="37"/>
      <c r="G499" s="37"/>
      <c r="H499" s="37"/>
      <c r="I499" s="37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421">
        <f t="shared" si="190"/>
        <v>0</v>
      </c>
      <c r="AE499" s="285">
        <v>14.48</v>
      </c>
      <c r="AF499" s="418">
        <f t="shared" si="191"/>
        <v>0</v>
      </c>
      <c r="AG499" s="207"/>
      <c r="AH499" s="159"/>
      <c r="AN499"/>
      <c r="AO499"/>
    </row>
    <row r="500" spans="1:41" ht="50.1" customHeight="1" thickBot="1" x14ac:dyDescent="0.3">
      <c r="A500" s="691"/>
      <c r="B500" s="229" t="s">
        <v>601</v>
      </c>
      <c r="C500" s="287" t="s">
        <v>917</v>
      </c>
      <c r="D500" s="69">
        <v>5</v>
      </c>
      <c r="E500" s="144"/>
      <c r="F500" s="37"/>
      <c r="G500" s="37"/>
      <c r="H500" s="37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421">
        <f t="shared" si="190"/>
        <v>0</v>
      </c>
      <c r="AE500" s="285">
        <v>24.9</v>
      </c>
      <c r="AF500" s="418">
        <f t="shared" si="191"/>
        <v>0</v>
      </c>
      <c r="AG500" s="207"/>
      <c r="AH500" s="159"/>
    </row>
    <row r="501" spans="1:41" ht="99.95" customHeight="1" thickBot="1" x14ac:dyDescent="0.3">
      <c r="A501" s="113"/>
      <c r="B501" s="228" t="s">
        <v>1339</v>
      </c>
      <c r="C501" s="287" t="s">
        <v>1464</v>
      </c>
      <c r="D501" s="69">
        <v>3</v>
      </c>
      <c r="E501" s="8"/>
      <c r="F501" s="80"/>
      <c r="G501" s="80"/>
      <c r="H501" s="80"/>
      <c r="I501" s="80"/>
      <c r="J501" s="80"/>
      <c r="K501" s="80"/>
      <c r="L501" s="175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421">
        <f>SUM(ROUNDUP(F501/D501,0),ROUNDUP(G501/D501,0),ROUNDUP(H501/D501,0),ROUNDUP(O501/D501,0),ROUNDUP(P501/D501,0),ROUNDUP(Q501/D501,0),ROUNDUP(I501/D501,0),ROUNDUP(J501/D501,0),ROUNDUP(N501/D501,0),ROUNDUP(L501/D501,0),ROUNDUP(M501/D501,0),ROUNDUP(K501/D501,0),ROUNDUP(R501/D501,0),ROUNDUP(S501/D501,0),ROUNDUP(T501/D501,0),ROUNDUP(U501/D501,0),ROUNDUP(V501/D501,0),ROUNDUP(W501/D501,0),ROUNDUP(X501/D501,0),ROUNDUP(Y501/D501,0),ROUNDUP(Z501/D501,0),ROUNDUP(AA501/D501,0),ROUNDUP(AB501/D501,0),ROUNDUP(AC501/D501,0))*D501</f>
        <v>0</v>
      </c>
      <c r="AE501" s="285">
        <v>0.72</v>
      </c>
      <c r="AF501" s="418">
        <f t="shared" si="191"/>
        <v>0</v>
      </c>
      <c r="AG501" s="207"/>
      <c r="AH501" s="159"/>
    </row>
    <row r="502" spans="1:41" ht="50.1" customHeight="1" thickBot="1" x14ac:dyDescent="0.3">
      <c r="A502" s="684" t="s">
        <v>466</v>
      </c>
      <c r="B502" s="685"/>
      <c r="C502" s="686"/>
      <c r="D502" s="665" t="s">
        <v>467</v>
      </c>
      <c r="E502" s="52"/>
      <c r="F502" s="62" t="s">
        <v>469</v>
      </c>
      <c r="G502" s="62" t="s">
        <v>478</v>
      </c>
      <c r="H502" s="62" t="s">
        <v>477</v>
      </c>
      <c r="I502" s="69" t="s">
        <v>480</v>
      </c>
      <c r="J502" s="162" t="s">
        <v>527</v>
      </c>
      <c r="K502" s="359" t="s">
        <v>1103</v>
      </c>
      <c r="L502" s="347" t="s">
        <v>484</v>
      </c>
      <c r="M502" s="80"/>
      <c r="N502" s="80"/>
      <c r="O502" s="80"/>
      <c r="P502" s="80"/>
      <c r="Q502" s="80"/>
      <c r="R502" s="80"/>
      <c r="S502" s="80"/>
      <c r="T502" s="80"/>
      <c r="U502" s="80"/>
      <c r="V502" s="85"/>
      <c r="W502" s="85"/>
      <c r="X502" s="85"/>
      <c r="Y502" s="85"/>
      <c r="Z502" s="85"/>
      <c r="AA502" s="85"/>
      <c r="AB502" s="85"/>
      <c r="AC502" s="85"/>
      <c r="AD502" s="412" t="s">
        <v>2</v>
      </c>
      <c r="AE502" s="369" t="s">
        <v>304</v>
      </c>
      <c r="AF502" s="418" t="s">
        <v>305</v>
      </c>
      <c r="AG502" s="207"/>
      <c r="AH502" s="159"/>
    </row>
    <row r="503" spans="1:41" ht="50.1" customHeight="1" thickBot="1" x14ac:dyDescent="0.35">
      <c r="A503" s="635"/>
      <c r="B503" s="636"/>
      <c r="C503" s="637"/>
      <c r="D503" s="650"/>
      <c r="E503" s="107"/>
      <c r="F503" s="63" t="s">
        <v>4</v>
      </c>
      <c r="G503" s="63" t="s">
        <v>54</v>
      </c>
      <c r="H503" s="63" t="s">
        <v>358</v>
      </c>
      <c r="I503" s="63" t="s">
        <v>7</v>
      </c>
      <c r="J503" s="63" t="s">
        <v>336</v>
      </c>
      <c r="K503" s="346" t="s">
        <v>1104</v>
      </c>
      <c r="L503" s="346" t="s">
        <v>435</v>
      </c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427"/>
      <c r="AE503" s="284"/>
      <c r="AF503" s="418"/>
      <c r="AG503" s="207"/>
      <c r="AH503" s="159"/>
    </row>
    <row r="504" spans="1:41" ht="50.1" customHeight="1" thickBot="1" x14ac:dyDescent="0.35">
      <c r="A504" s="638"/>
      <c r="B504" s="639"/>
      <c r="C504" s="640"/>
      <c r="D504" s="651"/>
      <c r="E504" s="53"/>
      <c r="F504" s="7"/>
      <c r="G504" s="7"/>
      <c r="H504" s="42"/>
      <c r="I504" s="7"/>
      <c r="J504" s="7"/>
      <c r="K504" s="131"/>
      <c r="L504" s="7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428">
        <f>SUM(AD505:AD511)</f>
        <v>0</v>
      </c>
      <c r="AE504" s="373"/>
      <c r="AF504" s="425">
        <f t="shared" ref="AF504" si="192">SUM(AF505:AF511)</f>
        <v>0</v>
      </c>
      <c r="AG504" s="252">
        <f>AF504</f>
        <v>0</v>
      </c>
      <c r="AH504" s="159"/>
    </row>
    <row r="505" spans="1:41" s="135" customFormat="1" ht="50.1" customHeight="1" thickBot="1" x14ac:dyDescent="0.3">
      <c r="A505" s="698"/>
      <c r="B505" s="230" t="s">
        <v>351</v>
      </c>
      <c r="C505" s="298" t="s">
        <v>695</v>
      </c>
      <c r="D505" s="106">
        <v>10</v>
      </c>
      <c r="E505" s="16"/>
      <c r="F505" s="37"/>
      <c r="G505" s="37"/>
      <c r="H505" s="176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421">
        <f t="shared" ref="AD505:AD511" si="193">SUM(ROUNDUP(F505/D505,0),ROUNDUP(G505/D505,0),ROUNDUP(H505/D505,0),ROUNDUP(I505/D505,0),ROUNDUP(J505/D505,0),ROUNDUP(K505/D505,0),ROUNDUP(L505/D505,0),ROUNDUP(M505/D505,0),ROUNDUP(N505/D505,0),ROUNDUP(O505/D505,0),ROUNDUP(P505/D505,0),ROUNDUP(Q505/D505,0),ROUNDUP(R505/D505,0),ROUNDUP(S505/D505,0),ROUNDUP(T505/D505,0),ROUNDUP(U505/D505,0),ROUNDUP(V505/D505,0),ROUNDUP(W505/D505,0),ROUNDUP(X505/D505,0),ROUNDUP(Y505/D505,0),ROUNDUP(Z505/D505,0),ROUNDUP(AA505/D505,0),ROUNDUP(AB505/D505,0),ROUNDUP(AC505/D505,0))*D505</f>
        <v>0</v>
      </c>
      <c r="AE505" s="285">
        <v>1.91</v>
      </c>
      <c r="AF505" s="418">
        <f t="shared" ref="AF505:AF511" si="194">AD505*AE505</f>
        <v>0</v>
      </c>
      <c r="AG505" s="207"/>
      <c r="AH505" s="159"/>
      <c r="AN505"/>
      <c r="AO505"/>
    </row>
    <row r="506" spans="1:41" s="135" customFormat="1" ht="50.1" customHeight="1" thickBot="1" x14ac:dyDescent="0.3">
      <c r="A506" s="698"/>
      <c r="B506" s="230" t="s">
        <v>352</v>
      </c>
      <c r="C506" s="298" t="s">
        <v>696</v>
      </c>
      <c r="D506" s="106">
        <v>10</v>
      </c>
      <c r="E506" s="16"/>
      <c r="F506" s="37"/>
      <c r="G506" s="37"/>
      <c r="H506" s="176"/>
      <c r="I506" s="176"/>
      <c r="J506" s="176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421">
        <f t="shared" si="193"/>
        <v>0</v>
      </c>
      <c r="AE506" s="285">
        <v>2.52</v>
      </c>
      <c r="AF506" s="418">
        <f t="shared" si="194"/>
        <v>0</v>
      </c>
      <c r="AG506" s="207"/>
      <c r="AH506" s="159"/>
      <c r="AN506"/>
      <c r="AO506"/>
    </row>
    <row r="507" spans="1:41" ht="50.1" customHeight="1" thickBot="1" x14ac:dyDescent="0.3">
      <c r="A507" s="698"/>
      <c r="B507" s="230" t="s">
        <v>353</v>
      </c>
      <c r="C507" s="298" t="s">
        <v>697</v>
      </c>
      <c r="D507" s="106">
        <v>10</v>
      </c>
      <c r="E507" s="16"/>
      <c r="F507" s="37"/>
      <c r="G507" s="37"/>
      <c r="H507" s="176"/>
      <c r="I507" s="176"/>
      <c r="J507" s="80"/>
      <c r="K507" s="176"/>
      <c r="L507" s="176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421">
        <f t="shared" si="193"/>
        <v>0</v>
      </c>
      <c r="AE507" s="285">
        <v>3.39</v>
      </c>
      <c r="AF507" s="418">
        <f t="shared" si="194"/>
        <v>0</v>
      </c>
      <c r="AG507" s="207"/>
      <c r="AH507" s="159"/>
    </row>
    <row r="508" spans="1:41" ht="50.1" customHeight="1" thickBot="1" x14ac:dyDescent="0.3">
      <c r="A508" s="698"/>
      <c r="B508" s="230" t="s">
        <v>354</v>
      </c>
      <c r="C508" s="298" t="s">
        <v>698</v>
      </c>
      <c r="D508" s="106">
        <v>10</v>
      </c>
      <c r="E508" s="16"/>
      <c r="F508" s="37"/>
      <c r="G508" s="37"/>
      <c r="H508" s="176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421">
        <f t="shared" si="193"/>
        <v>0</v>
      </c>
      <c r="AE508" s="285">
        <v>4.26</v>
      </c>
      <c r="AF508" s="418">
        <f t="shared" si="194"/>
        <v>0</v>
      </c>
      <c r="AG508" s="207"/>
      <c r="AH508" s="159"/>
    </row>
    <row r="509" spans="1:41" ht="50.1" customHeight="1" thickBot="1" x14ac:dyDescent="0.3">
      <c r="A509" s="698"/>
      <c r="B509" s="230" t="s">
        <v>355</v>
      </c>
      <c r="C509" s="298" t="s">
        <v>699</v>
      </c>
      <c r="D509" s="106">
        <v>10</v>
      </c>
      <c r="E509" s="16"/>
      <c r="F509" s="37"/>
      <c r="G509" s="37"/>
      <c r="H509" s="176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421">
        <f t="shared" si="193"/>
        <v>0</v>
      </c>
      <c r="AE509" s="285">
        <v>5.62</v>
      </c>
      <c r="AF509" s="418">
        <f t="shared" si="194"/>
        <v>0</v>
      </c>
      <c r="AG509" s="207"/>
      <c r="AH509" s="159"/>
    </row>
    <row r="510" spans="1:41" ht="50.1" customHeight="1" thickBot="1" x14ac:dyDescent="0.3">
      <c r="A510" s="698"/>
      <c r="B510" s="230" t="s">
        <v>356</v>
      </c>
      <c r="C510" s="298" t="s">
        <v>700</v>
      </c>
      <c r="D510" s="106">
        <v>5</v>
      </c>
      <c r="E510" s="16"/>
      <c r="F510" s="37"/>
      <c r="G510" s="37"/>
      <c r="H510" s="176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421">
        <f t="shared" si="193"/>
        <v>0</v>
      </c>
      <c r="AE510" s="285">
        <v>8.7899999999999991</v>
      </c>
      <c r="AF510" s="418">
        <f t="shared" si="194"/>
        <v>0</v>
      </c>
      <c r="AG510" s="207"/>
      <c r="AH510" s="159"/>
    </row>
    <row r="511" spans="1:41" ht="50.1" customHeight="1" thickBot="1" x14ac:dyDescent="0.3">
      <c r="A511" s="698"/>
      <c r="B511" s="240" t="s">
        <v>357</v>
      </c>
      <c r="C511" s="298" t="s">
        <v>701</v>
      </c>
      <c r="D511" s="109">
        <v>5</v>
      </c>
      <c r="E511" s="54"/>
      <c r="F511" s="37"/>
      <c r="G511" s="37"/>
      <c r="H511" s="176"/>
      <c r="I511" s="176"/>
      <c r="J511" s="176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421">
        <f t="shared" si="193"/>
        <v>0</v>
      </c>
      <c r="AE511" s="285">
        <v>11.92</v>
      </c>
      <c r="AF511" s="418">
        <f t="shared" si="194"/>
        <v>0</v>
      </c>
      <c r="AG511" s="207"/>
      <c r="AH511" s="159"/>
    </row>
    <row r="512" spans="1:41" s="1" customFormat="1" ht="50.1" customHeight="1" thickBot="1" x14ac:dyDescent="0.3">
      <c r="A512" s="684" t="s">
        <v>466</v>
      </c>
      <c r="B512" s="685"/>
      <c r="C512" s="686"/>
      <c r="D512" s="665" t="s">
        <v>467</v>
      </c>
      <c r="E512" s="52"/>
      <c r="F512" s="62" t="s">
        <v>470</v>
      </c>
      <c r="G512" s="62" t="s">
        <v>478</v>
      </c>
      <c r="H512" s="347" t="s">
        <v>477</v>
      </c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5"/>
      <c r="X512" s="85"/>
      <c r="Y512" s="85"/>
      <c r="Z512" s="85"/>
      <c r="AA512" s="85"/>
      <c r="AB512" s="85"/>
      <c r="AC512" s="85"/>
      <c r="AD512" s="412" t="s">
        <v>2</v>
      </c>
      <c r="AE512" s="369" t="s">
        <v>304</v>
      </c>
      <c r="AF512" s="418" t="s">
        <v>305</v>
      </c>
      <c r="AG512" s="207"/>
      <c r="AH512" s="159"/>
      <c r="AN512"/>
      <c r="AO512"/>
    </row>
    <row r="513" spans="1:41" s="1" customFormat="1" ht="50.1" customHeight="1" thickBot="1" x14ac:dyDescent="0.35">
      <c r="A513" s="635"/>
      <c r="B513" s="636"/>
      <c r="C513" s="637"/>
      <c r="D513" s="650"/>
      <c r="E513" s="107"/>
      <c r="F513" s="63" t="s">
        <v>4</v>
      </c>
      <c r="G513" s="63" t="s">
        <v>54</v>
      </c>
      <c r="H513" s="346" t="s">
        <v>358</v>
      </c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0"/>
      <c r="X513" s="80"/>
      <c r="Y513" s="80"/>
      <c r="Z513" s="80"/>
      <c r="AA513" s="80"/>
      <c r="AB513" s="80"/>
      <c r="AC513" s="80"/>
      <c r="AD513" s="427"/>
      <c r="AE513" s="284"/>
      <c r="AF513" s="418"/>
      <c r="AG513" s="207"/>
      <c r="AH513" s="159"/>
      <c r="AN513"/>
      <c r="AO513"/>
    </row>
    <row r="514" spans="1:41" s="1" customFormat="1" ht="43.5" customHeight="1" thickBot="1" x14ac:dyDescent="0.35">
      <c r="A514" s="638"/>
      <c r="B514" s="639"/>
      <c r="C514" s="640"/>
      <c r="D514" s="651"/>
      <c r="E514" s="53"/>
      <c r="F514" s="13"/>
      <c r="G514" s="40"/>
      <c r="H514" s="42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3"/>
      <c r="U514" s="83"/>
      <c r="V514" s="83"/>
      <c r="W514" s="80"/>
      <c r="X514" s="80"/>
      <c r="Y514" s="80"/>
      <c r="Z514" s="80"/>
      <c r="AA514" s="80"/>
      <c r="AB514" s="80"/>
      <c r="AC514" s="80"/>
      <c r="AD514" s="428">
        <f>SUM(AD515:AD521)</f>
        <v>0</v>
      </c>
      <c r="AE514" s="373"/>
      <c r="AF514" s="425">
        <f t="shared" ref="AF514" si="195">SUM(AF515:AF521)</f>
        <v>0</v>
      </c>
      <c r="AG514" s="252">
        <f>AF514</f>
        <v>0</v>
      </c>
      <c r="AH514" s="159"/>
      <c r="AN514"/>
      <c r="AO514"/>
    </row>
    <row r="515" spans="1:41" s="1" customFormat="1" ht="39.950000000000003" customHeight="1" thickBot="1" x14ac:dyDescent="0.3">
      <c r="A515" s="750"/>
      <c r="B515" s="230" t="s">
        <v>14</v>
      </c>
      <c r="C515" s="298" t="s">
        <v>731</v>
      </c>
      <c r="D515" s="106">
        <v>10</v>
      </c>
      <c r="E515" s="16"/>
      <c r="F515" s="37"/>
      <c r="G515" s="37"/>
      <c r="H515" s="176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3"/>
      <c r="U515" s="83"/>
      <c r="V515" s="83"/>
      <c r="W515" s="80"/>
      <c r="X515" s="80"/>
      <c r="Y515" s="80"/>
      <c r="Z515" s="80"/>
      <c r="AA515" s="80"/>
      <c r="AB515" s="80"/>
      <c r="AC515" s="80"/>
      <c r="AD515" s="421">
        <f>SUM(ROUNDUP(F515/D515,0),ROUNDUP(J515/D515,0),ROUNDUP(G515/D515,0),ROUNDUP(L515/D515,0),ROUNDUP(M515/D515,0),ROUNDUP(N515/D515,0),ROUNDUP(O515/D515,0),ROUNDUP(P515/D515,0),ROUNDUP(Q515/D515,0),ROUNDUP(R515/D515,0),ROUNDUP(H515/D515,0),ROUNDUP(T515/D515,0),ROUNDUP(U515/D515,0),ROUNDUP(V515/D515,0),ROUNDUP(W515/D515,0),ROUNDUP(X515/D515,0),ROUNDUP(Y515/D515,0),ROUNDUP(Z515/D515,0),ROUNDUP(AA515/D515,0),ROUNDUP(AB515/D515,0),ROUNDUP(AC515/D515,0))*D515</f>
        <v>0</v>
      </c>
      <c r="AE515" s="285">
        <v>0.59</v>
      </c>
      <c r="AF515" s="418">
        <f t="shared" ref="AF515:AF521" si="196">AD515*AE515</f>
        <v>0</v>
      </c>
      <c r="AG515" s="207"/>
      <c r="AH515" s="159"/>
      <c r="AN515"/>
      <c r="AO515"/>
    </row>
    <row r="516" spans="1:41" s="1" customFormat="1" ht="39.950000000000003" customHeight="1" thickBot="1" x14ac:dyDescent="0.3">
      <c r="A516" s="750"/>
      <c r="B516" s="230" t="s">
        <v>15</v>
      </c>
      <c r="C516" s="298" t="s">
        <v>732</v>
      </c>
      <c r="D516" s="106">
        <v>10</v>
      </c>
      <c r="E516" s="16"/>
      <c r="F516" s="37"/>
      <c r="G516" s="37"/>
      <c r="H516" s="176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0"/>
      <c r="X516" s="80"/>
      <c r="Y516" s="80"/>
      <c r="Z516" s="80"/>
      <c r="AA516" s="80"/>
      <c r="AB516" s="80"/>
      <c r="AC516" s="80"/>
      <c r="AD516" s="421">
        <f t="shared" ref="AD516:AD521" si="197">SUM(ROUNDUP(F516/D516,0),ROUNDUP(J516/D516,0),ROUNDUP(G516/D516,0),ROUNDUP(L516/D516,0),ROUNDUP(M516/D516,0),ROUNDUP(N516/D516,0),ROUNDUP(O516/D516,0),ROUNDUP(P516/D516,0),ROUNDUP(Q516/D516,0),ROUNDUP(R516/D516,0),ROUNDUP(H516/D516,0),ROUNDUP(T516/D516,0),ROUNDUP(U516/D516,0),ROUNDUP(V516/D516,0),ROUNDUP(W516/D516,0),ROUNDUP(X516/D516,0),ROUNDUP(Y516/D516,0),ROUNDUP(Z516/D516,0),ROUNDUP(AA516/D516,0),ROUNDUP(AB516/D516,0),ROUNDUP(AC516/D516,0))*D516</f>
        <v>0</v>
      </c>
      <c r="AE516" s="285">
        <v>0.83</v>
      </c>
      <c r="AF516" s="418">
        <f t="shared" si="196"/>
        <v>0</v>
      </c>
      <c r="AG516" s="207"/>
      <c r="AH516" s="159"/>
      <c r="AN516"/>
      <c r="AO516"/>
    </row>
    <row r="517" spans="1:41" ht="39.950000000000003" customHeight="1" thickBot="1" x14ac:dyDescent="0.3">
      <c r="A517" s="750"/>
      <c r="B517" s="242" t="s">
        <v>16</v>
      </c>
      <c r="C517" s="309" t="s">
        <v>733</v>
      </c>
      <c r="D517" s="187">
        <v>10</v>
      </c>
      <c r="E517" s="188"/>
      <c r="F517" s="37"/>
      <c r="G517" s="37"/>
      <c r="H517" s="176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421">
        <f t="shared" si="197"/>
        <v>0</v>
      </c>
      <c r="AE517" s="285">
        <v>0.93</v>
      </c>
      <c r="AF517" s="418">
        <f t="shared" si="196"/>
        <v>0</v>
      </c>
      <c r="AG517" s="207"/>
      <c r="AH517" s="159"/>
    </row>
    <row r="518" spans="1:41" ht="39.950000000000003" customHeight="1" thickBot="1" x14ac:dyDescent="0.3">
      <c r="A518" s="750"/>
      <c r="B518" s="242" t="s">
        <v>17</v>
      </c>
      <c r="C518" s="309" t="s">
        <v>734</v>
      </c>
      <c r="D518" s="187">
        <v>10</v>
      </c>
      <c r="E518" s="188"/>
      <c r="F518" s="37"/>
      <c r="G518" s="37"/>
      <c r="H518" s="176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421">
        <f t="shared" si="197"/>
        <v>0</v>
      </c>
      <c r="AE518" s="285">
        <v>1</v>
      </c>
      <c r="AF518" s="418">
        <f t="shared" si="196"/>
        <v>0</v>
      </c>
      <c r="AG518" s="207"/>
      <c r="AH518" s="159"/>
    </row>
    <row r="519" spans="1:41" s="1" customFormat="1" ht="39.950000000000003" customHeight="1" thickBot="1" x14ac:dyDescent="0.3">
      <c r="A519" s="750"/>
      <c r="B519" s="230" t="s">
        <v>18</v>
      </c>
      <c r="C519" s="298" t="s">
        <v>735</v>
      </c>
      <c r="D519" s="106">
        <v>10</v>
      </c>
      <c r="E519" s="16"/>
      <c r="F519" s="37"/>
      <c r="G519" s="37"/>
      <c r="H519" s="176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0"/>
      <c r="X519" s="80"/>
      <c r="Y519" s="80"/>
      <c r="Z519" s="80"/>
      <c r="AA519" s="80"/>
      <c r="AB519" s="80"/>
      <c r="AC519" s="80"/>
      <c r="AD519" s="421">
        <f t="shared" si="197"/>
        <v>0</v>
      </c>
      <c r="AE519" s="285">
        <v>1.32</v>
      </c>
      <c r="AF519" s="418">
        <f t="shared" si="196"/>
        <v>0</v>
      </c>
      <c r="AG519" s="207"/>
      <c r="AH519" s="159"/>
      <c r="AN519"/>
      <c r="AO519"/>
    </row>
    <row r="520" spans="1:41" ht="39.950000000000003" customHeight="1" thickBot="1" x14ac:dyDescent="0.3">
      <c r="A520" s="750"/>
      <c r="B520" s="242" t="s">
        <v>19</v>
      </c>
      <c r="C520" s="309" t="s">
        <v>738</v>
      </c>
      <c r="D520" s="187">
        <v>10</v>
      </c>
      <c r="E520" s="188"/>
      <c r="F520" s="37"/>
      <c r="G520" s="37"/>
      <c r="H520" s="176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421">
        <f t="shared" si="197"/>
        <v>0</v>
      </c>
      <c r="AE520" s="285">
        <v>1.56</v>
      </c>
      <c r="AF520" s="418">
        <f t="shared" si="196"/>
        <v>0</v>
      </c>
      <c r="AG520" s="207"/>
      <c r="AH520" s="159"/>
    </row>
    <row r="521" spans="1:41" s="1" customFormat="1" ht="39.950000000000003" customHeight="1" thickBot="1" x14ac:dyDescent="0.3">
      <c r="A521" s="750"/>
      <c r="B521" s="230" t="s">
        <v>20</v>
      </c>
      <c r="C521" s="298" t="s">
        <v>739</v>
      </c>
      <c r="D521" s="106">
        <v>10</v>
      </c>
      <c r="E521" s="16"/>
      <c r="F521" s="37"/>
      <c r="G521" s="37"/>
      <c r="H521" s="176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421">
        <f t="shared" si="197"/>
        <v>0</v>
      </c>
      <c r="AE521" s="285">
        <v>1.89</v>
      </c>
      <c r="AF521" s="418">
        <f t="shared" si="196"/>
        <v>0</v>
      </c>
      <c r="AG521" s="207"/>
      <c r="AH521" s="159"/>
      <c r="AN521"/>
      <c r="AO521"/>
    </row>
    <row r="522" spans="1:41" s="135" customFormat="1" ht="50.1" customHeight="1" thickBot="1" x14ac:dyDescent="0.3">
      <c r="A522" s="684" t="s">
        <v>466</v>
      </c>
      <c r="B522" s="685"/>
      <c r="C522" s="686"/>
      <c r="D522" s="665" t="s">
        <v>467</v>
      </c>
      <c r="E522" s="51"/>
      <c r="F522" s="62" t="s">
        <v>469</v>
      </c>
      <c r="G522" s="62" t="s">
        <v>478</v>
      </c>
      <c r="H522" s="70" t="s">
        <v>477</v>
      </c>
      <c r="I522" s="165" t="s">
        <v>480</v>
      </c>
      <c r="J522" s="347" t="s">
        <v>526</v>
      </c>
      <c r="K522" s="359" t="s">
        <v>527</v>
      </c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5"/>
      <c r="X522" s="85"/>
      <c r="Y522" s="85"/>
      <c r="Z522" s="85"/>
      <c r="AA522" s="85"/>
      <c r="AB522" s="85"/>
      <c r="AC522" s="85"/>
      <c r="AD522" s="412" t="s">
        <v>2</v>
      </c>
      <c r="AE522" s="369" t="s">
        <v>304</v>
      </c>
      <c r="AF522" s="418" t="s">
        <v>305</v>
      </c>
      <c r="AG522" s="207"/>
      <c r="AH522" s="159"/>
      <c r="AN522"/>
      <c r="AO522"/>
    </row>
    <row r="523" spans="1:41" s="135" customFormat="1" ht="50.1" customHeight="1" thickBot="1" x14ac:dyDescent="0.35">
      <c r="A523" s="635"/>
      <c r="B523" s="636"/>
      <c r="C523" s="637"/>
      <c r="D523" s="650"/>
      <c r="E523" s="52"/>
      <c r="F523" s="63" t="s">
        <v>4</v>
      </c>
      <c r="G523" s="63" t="s">
        <v>54</v>
      </c>
      <c r="H523" s="63" t="s">
        <v>358</v>
      </c>
      <c r="I523" s="346" t="s">
        <v>7</v>
      </c>
      <c r="J523" s="346" t="s">
        <v>335</v>
      </c>
      <c r="K523" s="346" t="s">
        <v>336</v>
      </c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6"/>
      <c r="X523" s="86"/>
      <c r="Y523" s="86"/>
      <c r="Z523" s="86"/>
      <c r="AA523" s="86"/>
      <c r="AB523" s="86"/>
      <c r="AC523" s="86"/>
      <c r="AD523" s="419"/>
      <c r="AE523" s="284"/>
      <c r="AF523" s="418"/>
      <c r="AG523" s="207"/>
      <c r="AH523" s="159"/>
      <c r="AN523"/>
      <c r="AO523"/>
    </row>
    <row r="524" spans="1:41" ht="44.1" customHeight="1" thickBot="1" x14ac:dyDescent="0.3">
      <c r="A524" s="638"/>
      <c r="B524" s="639"/>
      <c r="C524" s="640"/>
      <c r="D524" s="651"/>
      <c r="E524" s="53"/>
      <c r="F524" s="7"/>
      <c r="G524" s="58"/>
      <c r="H524" s="42"/>
      <c r="I524" s="7"/>
      <c r="J524" s="356"/>
      <c r="K524" s="360"/>
      <c r="L524" s="88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419">
        <f>SUM(AD525:AD526)</f>
        <v>0</v>
      </c>
      <c r="AE524" s="283"/>
      <c r="AF524" s="420">
        <f t="shared" ref="AF524" si="198">SUM(AF525:AF526)</f>
        <v>0</v>
      </c>
      <c r="AG524" s="252">
        <f>AF524</f>
        <v>0</v>
      </c>
      <c r="AH524" s="159"/>
    </row>
    <row r="525" spans="1:41" ht="60" customHeight="1" thickBot="1" x14ac:dyDescent="0.3">
      <c r="A525" s="748"/>
      <c r="B525" s="228" t="s">
        <v>399</v>
      </c>
      <c r="C525" s="290" t="s">
        <v>702</v>
      </c>
      <c r="D525" s="64">
        <v>10</v>
      </c>
      <c r="E525" s="8"/>
      <c r="F525" s="37"/>
      <c r="G525" s="37"/>
      <c r="H525" s="37"/>
      <c r="I525" s="80"/>
      <c r="J525" s="80"/>
      <c r="K525" s="176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421">
        <f t="shared" ref="AD525:AD526" si="199">SUM(ROUNDUP(F525/D525,0),ROUNDUP(G525/D525,0),ROUNDUP(H525/D525,0),ROUNDUP(I525/D525,0),ROUNDUP(J525/D525,0),ROUNDUP(K525/D525,0),ROUNDUP(L525/D525,0),ROUNDUP(M525/D525,0),ROUNDUP(N525/D525,0),ROUNDUP(O525/D525,0),ROUNDUP(P525/D525,0),ROUNDUP(Q525/D525,0),ROUNDUP(R525/D525,0),ROUNDUP(S525/D525,0),ROUNDUP(T525/D525,0),ROUNDUP(U525/D525,0),ROUNDUP(V525/D525,0),ROUNDUP(W525/D525,0),ROUNDUP(X525/D525,0),ROUNDUP(Y525/D525,0),ROUNDUP(Z525/D525,0),ROUNDUP(AA525/D525,0),ROUNDUP(AB525/D525,0),ROUNDUP(AC525/D525,0))*D525</f>
        <v>0</v>
      </c>
      <c r="AE525" s="285">
        <v>3.72</v>
      </c>
      <c r="AF525" s="418">
        <f t="shared" ref="AF525:AF526" si="200">AD525*AE525</f>
        <v>0</v>
      </c>
      <c r="AG525" s="207"/>
      <c r="AH525" s="159"/>
    </row>
    <row r="526" spans="1:41" ht="60" customHeight="1" thickBot="1" x14ac:dyDescent="0.3">
      <c r="A526" s="717"/>
      <c r="B526" s="228" t="s">
        <v>400</v>
      </c>
      <c r="C526" s="290" t="s">
        <v>703</v>
      </c>
      <c r="D526" s="64">
        <v>10</v>
      </c>
      <c r="E526" s="8"/>
      <c r="F526" s="37"/>
      <c r="G526" s="37"/>
      <c r="H526" s="37"/>
      <c r="I526" s="80"/>
      <c r="J526" s="176"/>
      <c r="K526" s="176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421">
        <f t="shared" si="199"/>
        <v>0</v>
      </c>
      <c r="AE526" s="285">
        <v>5.66</v>
      </c>
      <c r="AF526" s="418">
        <f t="shared" si="200"/>
        <v>0</v>
      </c>
      <c r="AG526" s="207"/>
      <c r="AH526" s="159"/>
    </row>
    <row r="527" spans="1:41" ht="50.1" customHeight="1" thickBot="1" x14ac:dyDescent="0.3">
      <c r="A527" s="684" t="s">
        <v>466</v>
      </c>
      <c r="B527" s="685"/>
      <c r="C527" s="686"/>
      <c r="D527" s="665" t="s">
        <v>467</v>
      </c>
      <c r="E527" s="193"/>
      <c r="F527" s="62" t="s">
        <v>528</v>
      </c>
      <c r="G527" s="62" t="s">
        <v>529</v>
      </c>
      <c r="H527" s="62" t="s">
        <v>530</v>
      </c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5"/>
      <c r="X527" s="85"/>
      <c r="Y527" s="85"/>
      <c r="Z527" s="85"/>
      <c r="AA527" s="85"/>
      <c r="AB527" s="85"/>
      <c r="AC527" s="85"/>
      <c r="AD527" s="412" t="s">
        <v>2</v>
      </c>
      <c r="AE527" s="369" t="s">
        <v>304</v>
      </c>
      <c r="AF527" s="418" t="s">
        <v>305</v>
      </c>
      <c r="AG527" s="207"/>
      <c r="AH527" s="159"/>
    </row>
    <row r="528" spans="1:41" ht="50.1" customHeight="1" thickBot="1" x14ac:dyDescent="0.35">
      <c r="A528" s="635"/>
      <c r="B528" s="636"/>
      <c r="C528" s="637"/>
      <c r="D528" s="650"/>
      <c r="E528" s="194"/>
      <c r="F528" s="63" t="s">
        <v>52</v>
      </c>
      <c r="G528" s="63" t="s">
        <v>311</v>
      </c>
      <c r="H528" s="63" t="s">
        <v>277</v>
      </c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6"/>
      <c r="X528" s="86"/>
      <c r="Y528" s="86"/>
      <c r="Z528" s="86"/>
      <c r="AA528" s="86"/>
      <c r="AB528" s="86"/>
      <c r="AC528" s="86"/>
      <c r="AD528" s="419"/>
      <c r="AE528" s="284"/>
      <c r="AF528" s="418"/>
      <c r="AG528" s="207"/>
      <c r="AH528" s="159"/>
    </row>
    <row r="529" spans="1:41" ht="45" customHeight="1" thickBot="1" x14ac:dyDescent="0.3">
      <c r="A529" s="638"/>
      <c r="B529" s="639"/>
      <c r="C529" s="640"/>
      <c r="D529" s="651"/>
      <c r="E529" s="195"/>
      <c r="F529" s="258"/>
      <c r="G529" s="64"/>
      <c r="H529" s="201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419">
        <f>SUM(AD530:AD531)</f>
        <v>0</v>
      </c>
      <c r="AE529" s="283"/>
      <c r="AF529" s="420">
        <f t="shared" ref="AF529" si="201">SUM(AF530:AF531)</f>
        <v>0</v>
      </c>
      <c r="AG529" s="252">
        <f>AF529</f>
        <v>0</v>
      </c>
      <c r="AH529" s="159"/>
    </row>
    <row r="530" spans="1:41" ht="99.95" customHeight="1" thickBot="1" x14ac:dyDescent="0.3">
      <c r="A530" s="748"/>
      <c r="B530" s="228" t="s">
        <v>401</v>
      </c>
      <c r="C530" s="510" t="s">
        <v>704</v>
      </c>
      <c r="D530" s="64">
        <v>10</v>
      </c>
      <c r="E530" s="55"/>
      <c r="F530" s="37"/>
      <c r="G530" s="37"/>
      <c r="H530" s="37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421">
        <f t="shared" ref="AD530:AD531" si="202">SUM(ROUNDUP(F530/D530,0),ROUNDUP(G530/D530,0),ROUNDUP(H530/D530,0),ROUNDUP(I530/D530,0),ROUNDUP(J530/D530,0),ROUNDUP(K530/D530,0),ROUNDUP(L530/D530,0),ROUNDUP(M530/D530,0),ROUNDUP(N530/D530,0),ROUNDUP(O530/D530,0),ROUNDUP(P530/D530,0),ROUNDUP(Q530/D530,0),ROUNDUP(R530/D530,0),ROUNDUP(S530/D530,0),ROUNDUP(T530/D530,0),ROUNDUP(U530/D530,0),ROUNDUP(V530/D530,0),ROUNDUP(W530/D530,0),ROUNDUP(X530/D530,0),ROUNDUP(Y530/D530,0),ROUNDUP(Z530/D530,0),ROUNDUP(AA530/D530,0),ROUNDUP(AB530/D530,0),ROUNDUP(AC530/D530,0))*D530</f>
        <v>0</v>
      </c>
      <c r="AE530" s="285">
        <v>5.97</v>
      </c>
      <c r="AF530" s="418">
        <f t="shared" ref="AF530:AF531" si="203">AD530*AE530</f>
        <v>0</v>
      </c>
      <c r="AG530" s="207"/>
      <c r="AH530" s="159"/>
    </row>
    <row r="531" spans="1:41" ht="99.95" customHeight="1" thickBot="1" x14ac:dyDescent="0.3">
      <c r="A531" s="717"/>
      <c r="B531" s="228" t="s">
        <v>402</v>
      </c>
      <c r="C531" s="510" t="s">
        <v>705</v>
      </c>
      <c r="D531" s="64">
        <v>10</v>
      </c>
      <c r="E531" s="55"/>
      <c r="F531" s="37"/>
      <c r="G531" s="37"/>
      <c r="H531" s="37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421">
        <f t="shared" si="202"/>
        <v>0</v>
      </c>
      <c r="AE531" s="285">
        <v>8.4600000000000009</v>
      </c>
      <c r="AF531" s="418">
        <f t="shared" si="203"/>
        <v>0</v>
      </c>
      <c r="AG531" s="207"/>
      <c r="AH531" s="159"/>
    </row>
    <row r="532" spans="1:41" ht="50.1" customHeight="1" thickBot="1" x14ac:dyDescent="0.3">
      <c r="A532" s="684" t="s">
        <v>466</v>
      </c>
      <c r="B532" s="685"/>
      <c r="C532" s="686"/>
      <c r="D532" s="665" t="s">
        <v>467</v>
      </c>
      <c r="E532" s="51"/>
      <c r="F532" s="62" t="s">
        <v>469</v>
      </c>
      <c r="G532" s="62" t="s">
        <v>478</v>
      </c>
      <c r="H532" s="359" t="s">
        <v>524</v>
      </c>
      <c r="I532" s="347" t="s">
        <v>526</v>
      </c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5"/>
      <c r="Y532" s="85"/>
      <c r="Z532" s="85"/>
      <c r="AA532" s="85"/>
      <c r="AB532" s="85"/>
      <c r="AC532" s="85"/>
      <c r="AD532" s="412" t="s">
        <v>2</v>
      </c>
      <c r="AE532" s="369" t="s">
        <v>304</v>
      </c>
      <c r="AF532" s="418" t="s">
        <v>305</v>
      </c>
      <c r="AG532" s="207"/>
      <c r="AH532" s="159"/>
    </row>
    <row r="533" spans="1:41" ht="50.1" customHeight="1" thickBot="1" x14ac:dyDescent="0.3">
      <c r="A533" s="635"/>
      <c r="B533" s="636"/>
      <c r="C533" s="637"/>
      <c r="D533" s="650"/>
      <c r="E533" s="52"/>
      <c r="F533" s="63" t="s">
        <v>4</v>
      </c>
      <c r="G533" s="63" t="s">
        <v>54</v>
      </c>
      <c r="H533" s="346" t="s">
        <v>8</v>
      </c>
      <c r="I533" s="346" t="s">
        <v>335</v>
      </c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6"/>
      <c r="Y533" s="86"/>
      <c r="Z533" s="86"/>
      <c r="AA533" s="86"/>
      <c r="AB533" s="86"/>
      <c r="AC533" s="86"/>
      <c r="AD533" s="419"/>
      <c r="AE533" s="283"/>
      <c r="AF533" s="439"/>
      <c r="AG533" s="207"/>
      <c r="AH533" s="159"/>
    </row>
    <row r="534" spans="1:41" ht="43.5" customHeight="1" thickBot="1" x14ac:dyDescent="0.3">
      <c r="A534" s="638"/>
      <c r="B534" s="639"/>
      <c r="C534" s="640"/>
      <c r="D534" s="651"/>
      <c r="E534" s="53"/>
      <c r="F534" s="7"/>
      <c r="G534" s="46"/>
      <c r="H534" s="7"/>
      <c r="I534" s="41"/>
      <c r="J534" s="88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419">
        <f>SUM(AD535)</f>
        <v>0</v>
      </c>
      <c r="AE534" s="283"/>
      <c r="AF534" s="420">
        <f t="shared" ref="AF534" si="204">SUM(AF535)</f>
        <v>0</v>
      </c>
      <c r="AG534" s="252">
        <f>AF534</f>
        <v>0</v>
      </c>
      <c r="AH534" s="159"/>
    </row>
    <row r="535" spans="1:41" ht="110.1" customHeight="1" thickBot="1" x14ac:dyDescent="0.3">
      <c r="A535" s="114"/>
      <c r="B535" s="228" t="s">
        <v>359</v>
      </c>
      <c r="C535" s="290" t="s">
        <v>706</v>
      </c>
      <c r="D535" s="64">
        <v>10</v>
      </c>
      <c r="E535" s="8"/>
      <c r="F535" s="37"/>
      <c r="G535" s="37"/>
      <c r="H535" s="176"/>
      <c r="I535" s="254"/>
      <c r="J535" s="254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421">
        <f t="shared" ref="AD535" si="205">SUM(ROUNDUP(F535/D535,0),ROUNDUP(G535/D535,0),ROUNDUP(H535/D535,0),ROUNDUP(I535/D535,0),ROUNDUP(J535/D535,0),ROUNDUP(K535/D535,0),ROUNDUP(L535/D535,0),ROUNDUP(M535/D535,0),ROUNDUP(N535/D535,0),ROUNDUP(O535/D535,0),ROUNDUP(P535/D535,0),ROUNDUP(Q535/D535,0),ROUNDUP(R535/D535,0),ROUNDUP(S535/D535,0),ROUNDUP(T535/D535,0),ROUNDUP(U535/D535,0),ROUNDUP(V535/D535,0),ROUNDUP(W535/D535,0),ROUNDUP(X535/D535,0),ROUNDUP(Y535/D535,0),ROUNDUP(Z535/D535,0),ROUNDUP(AA535/D535,0),ROUNDUP(AB535/D535,0),ROUNDUP(AC535/D535,0))*D535</f>
        <v>0</v>
      </c>
      <c r="AE535" s="285">
        <v>3.06</v>
      </c>
      <c r="AF535" s="418">
        <f>AD535*AE535</f>
        <v>0</v>
      </c>
      <c r="AG535" s="207"/>
      <c r="AH535" s="159"/>
    </row>
    <row r="536" spans="1:41" ht="50.1" customHeight="1" thickBot="1" x14ac:dyDescent="0.3">
      <c r="A536" s="684" t="s">
        <v>466</v>
      </c>
      <c r="B536" s="685"/>
      <c r="C536" s="686"/>
      <c r="D536" s="665" t="s">
        <v>467</v>
      </c>
      <c r="E536" s="51"/>
      <c r="F536" s="62" t="s">
        <v>528</v>
      </c>
      <c r="G536" s="62" t="s">
        <v>529</v>
      </c>
      <c r="H536" s="62" t="s">
        <v>531</v>
      </c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5"/>
      <c r="X536" s="85"/>
      <c r="Y536" s="85"/>
      <c r="Z536" s="85"/>
      <c r="AA536" s="85"/>
      <c r="AB536" s="85"/>
      <c r="AC536" s="85"/>
      <c r="AD536" s="412" t="s">
        <v>2</v>
      </c>
      <c r="AE536" s="369" t="s">
        <v>304</v>
      </c>
      <c r="AF536" s="418" t="s">
        <v>305</v>
      </c>
      <c r="AG536" s="207"/>
      <c r="AH536" s="159"/>
    </row>
    <row r="537" spans="1:41" ht="50.1" customHeight="1" thickBot="1" x14ac:dyDescent="0.35">
      <c r="A537" s="635"/>
      <c r="B537" s="636"/>
      <c r="C537" s="637"/>
      <c r="D537" s="650"/>
      <c r="E537" s="52"/>
      <c r="F537" s="63" t="s">
        <v>52</v>
      </c>
      <c r="G537" s="63" t="s">
        <v>311</v>
      </c>
      <c r="H537" s="63" t="s">
        <v>277</v>
      </c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6"/>
      <c r="X537" s="86"/>
      <c r="Y537" s="86"/>
      <c r="Z537" s="86"/>
      <c r="AA537" s="86"/>
      <c r="AB537" s="86"/>
      <c r="AC537" s="86"/>
      <c r="AD537" s="419"/>
      <c r="AE537" s="284"/>
      <c r="AF537" s="418"/>
      <c r="AG537" s="207"/>
      <c r="AH537" s="159"/>
    </row>
    <row r="538" spans="1:41" ht="43.5" customHeight="1" thickBot="1" x14ac:dyDescent="0.3">
      <c r="A538" s="638"/>
      <c r="B538" s="639"/>
      <c r="C538" s="640"/>
      <c r="D538" s="651"/>
      <c r="E538" s="53"/>
      <c r="F538" s="7"/>
      <c r="G538" s="7"/>
      <c r="H538" s="29"/>
      <c r="I538" s="88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419">
        <f>SUM(AD539)</f>
        <v>0</v>
      </c>
      <c r="AE538" s="283"/>
      <c r="AF538" s="420">
        <f t="shared" ref="AF538" si="206">SUM(AF539)</f>
        <v>0</v>
      </c>
      <c r="AG538" s="252">
        <f>AF538</f>
        <v>0</v>
      </c>
      <c r="AH538" s="159"/>
    </row>
    <row r="539" spans="1:41" ht="129" customHeight="1" thickBot="1" x14ac:dyDescent="0.3">
      <c r="A539" s="114"/>
      <c r="B539" s="228" t="s">
        <v>403</v>
      </c>
      <c r="C539" s="290" t="s">
        <v>707</v>
      </c>
      <c r="D539" s="64">
        <v>10</v>
      </c>
      <c r="E539" s="8"/>
      <c r="F539" s="37"/>
      <c r="G539" s="37"/>
      <c r="H539" s="37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421">
        <f t="shared" ref="AD539" si="207">SUM(ROUNDUP(F539/D539,0),ROUNDUP(G539/D539,0),ROUNDUP(H539/D539,0),ROUNDUP(I539/D539,0),ROUNDUP(J539/D539,0),ROUNDUP(K539/D539,0),ROUNDUP(L539/D539,0),ROUNDUP(M539/D539,0),ROUNDUP(N539/D539,0),ROUNDUP(O539/D539,0),ROUNDUP(P539/D539,0),ROUNDUP(Q539/D539,0),ROUNDUP(R539/D539,0),ROUNDUP(S539/D539,0),ROUNDUP(T539/D539,0),ROUNDUP(U539/D539,0),ROUNDUP(V539/D539,0),ROUNDUP(W539/D539,0),ROUNDUP(X539/D539,0),ROUNDUP(Y539/D539,0),ROUNDUP(Z539/D539,0),ROUNDUP(AA539/D539,0),ROUNDUP(AB539/D539,0),ROUNDUP(AC539/D539,0))*D539</f>
        <v>0</v>
      </c>
      <c r="AE539" s="285">
        <v>3.72</v>
      </c>
      <c r="AF539" s="418">
        <f>AD539*AE539</f>
        <v>0</v>
      </c>
      <c r="AG539" s="207"/>
      <c r="AH539" s="159"/>
    </row>
    <row r="540" spans="1:41" ht="50.1" customHeight="1" thickBot="1" x14ac:dyDescent="0.3">
      <c r="A540" s="632" t="s">
        <v>466</v>
      </c>
      <c r="B540" s="633"/>
      <c r="C540" s="634"/>
      <c r="D540" s="649" t="s">
        <v>467</v>
      </c>
      <c r="E540" s="197"/>
      <c r="F540" s="64" t="s">
        <v>1110</v>
      </c>
      <c r="G540" s="62" t="s">
        <v>469</v>
      </c>
      <c r="H540" s="62" t="s">
        <v>478</v>
      </c>
      <c r="I540" s="162" t="s">
        <v>1105</v>
      </c>
      <c r="J540" s="64" t="s">
        <v>1021</v>
      </c>
      <c r="K540" s="64" t="s">
        <v>1107</v>
      </c>
      <c r="L540" s="64" t="s">
        <v>1108</v>
      </c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5"/>
      <c r="Y540" s="85"/>
      <c r="Z540" s="85"/>
      <c r="AA540" s="85"/>
      <c r="AB540" s="85"/>
      <c r="AC540" s="85"/>
      <c r="AD540" s="412" t="s">
        <v>2</v>
      </c>
      <c r="AE540" s="369" t="s">
        <v>304</v>
      </c>
      <c r="AF540" s="418" t="s">
        <v>305</v>
      </c>
      <c r="AG540" s="207"/>
      <c r="AH540" s="159"/>
    </row>
    <row r="541" spans="1:41" ht="50.1" customHeight="1" thickBot="1" x14ac:dyDescent="0.3">
      <c r="A541" s="635"/>
      <c r="B541" s="636"/>
      <c r="C541" s="637"/>
      <c r="D541" s="650"/>
      <c r="E541" s="52"/>
      <c r="F541" s="63" t="s">
        <v>22</v>
      </c>
      <c r="G541" s="63" t="s">
        <v>4</v>
      </c>
      <c r="H541" s="63" t="s">
        <v>54</v>
      </c>
      <c r="I541" s="63" t="s">
        <v>6</v>
      </c>
      <c r="J541" s="63" t="s">
        <v>1001</v>
      </c>
      <c r="K541" s="63" t="s">
        <v>922</v>
      </c>
      <c r="L541" s="63" t="s">
        <v>1035</v>
      </c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6"/>
      <c r="Y541" s="86"/>
      <c r="Z541" s="86"/>
      <c r="AA541" s="86"/>
      <c r="AB541" s="86"/>
      <c r="AC541" s="86"/>
      <c r="AD541" s="419"/>
      <c r="AE541" s="283"/>
      <c r="AF541" s="439"/>
      <c r="AG541" s="207"/>
      <c r="AH541" s="159"/>
    </row>
    <row r="542" spans="1:41" ht="43.5" customHeight="1" thickBot="1" x14ac:dyDescent="0.3">
      <c r="A542" s="638"/>
      <c r="B542" s="639"/>
      <c r="C542" s="640"/>
      <c r="D542" s="651"/>
      <c r="E542" s="53"/>
      <c r="F542" s="264"/>
      <c r="G542" s="7"/>
      <c r="H542" s="46"/>
      <c r="I542" s="250"/>
      <c r="J542" s="255"/>
      <c r="K542" s="263"/>
      <c r="L542" s="265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419">
        <f>SUM(AD543)</f>
        <v>0</v>
      </c>
      <c r="AE542" s="283"/>
      <c r="AF542" s="420">
        <f t="shared" ref="AF542" si="208">SUM(AF543)</f>
        <v>0</v>
      </c>
      <c r="AG542" s="252">
        <f>AF542</f>
        <v>0</v>
      </c>
      <c r="AH542" s="159"/>
    </row>
    <row r="543" spans="1:41" ht="110.1" customHeight="1" thickBot="1" x14ac:dyDescent="0.3">
      <c r="A543" s="114"/>
      <c r="B543" s="228" t="s">
        <v>1000</v>
      </c>
      <c r="C543" s="290" t="s">
        <v>1106</v>
      </c>
      <c r="D543" s="64">
        <v>10</v>
      </c>
      <c r="E543" s="8"/>
      <c r="F543" s="37"/>
      <c r="G543" s="37"/>
      <c r="H543" s="37"/>
      <c r="I543" s="37"/>
      <c r="J543" s="37"/>
      <c r="K543" s="37"/>
      <c r="L543" s="37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421">
        <f>SUM(ROUNDUP(E543/D543,0),ROUNDUP(F543/D543,0),ROUNDUP(G543/D543,0),ROUNDUP(H543/D543,0),ROUNDUP(I543/D543,0),ROUNDUP(J543/D543,0),ROUNDUP(K543/D543,0),ROUNDUP(L543/D543,0),ROUNDUP(M543/D543,0),ROUNDUP(N543/D543,0),ROUNDUP(O543/D543,0),ROUNDUP(P543/D543,0),ROUNDUP(Q543/D543,0),ROUNDUP(R543/D543,0),ROUNDUP(S543/D543,0),ROUNDUP(T543/D543,0),ROUNDUP(U543/D543,0),ROUNDUP(V543/D543,0),ROUNDUP(W543/D543,0),ROUNDUP(X543/D543,0),ROUNDUP(Y543/D543,0),ROUNDUP(Z543/D543,0),ROUNDUP(AA543/D543,0),ROUNDUP(AB543/D543,0),ROUNDUP(AC543/D543,0))*D543</f>
        <v>0</v>
      </c>
      <c r="AE543" s="285">
        <v>2.84</v>
      </c>
      <c r="AF543" s="418">
        <f>AD543*AE543</f>
        <v>0</v>
      </c>
      <c r="AG543" s="207"/>
      <c r="AH543" s="159"/>
    </row>
    <row r="544" spans="1:41" s="1" customFormat="1" ht="50.1" customHeight="1" thickBot="1" x14ac:dyDescent="0.3">
      <c r="A544" s="684" t="s">
        <v>466</v>
      </c>
      <c r="B544" s="685"/>
      <c r="C544" s="686"/>
      <c r="D544" s="665" t="s">
        <v>467</v>
      </c>
      <c r="E544" s="51"/>
      <c r="F544" s="332" t="s">
        <v>538</v>
      </c>
      <c r="G544" s="332" t="s">
        <v>537</v>
      </c>
      <c r="H544" s="393" t="s">
        <v>936</v>
      </c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5"/>
      <c r="U544" s="85"/>
      <c r="V544" s="85"/>
      <c r="W544" s="85"/>
      <c r="X544" s="85"/>
      <c r="Y544" s="85"/>
      <c r="Z544" s="85"/>
      <c r="AA544" s="85"/>
      <c r="AB544" s="85"/>
      <c r="AC544" s="85"/>
      <c r="AD544" s="412" t="s">
        <v>2</v>
      </c>
      <c r="AE544" s="369" t="s">
        <v>304</v>
      </c>
      <c r="AF544" s="418" t="s">
        <v>305</v>
      </c>
      <c r="AG544" s="207"/>
      <c r="AH544" s="159"/>
      <c r="AN544"/>
      <c r="AO544"/>
    </row>
    <row r="545" spans="1:41" s="1" customFormat="1" ht="50.1" customHeight="1" thickBot="1" x14ac:dyDescent="0.35">
      <c r="A545" s="635"/>
      <c r="B545" s="636"/>
      <c r="C545" s="637"/>
      <c r="D545" s="650"/>
      <c r="E545" s="52"/>
      <c r="F545" s="333" t="s">
        <v>22</v>
      </c>
      <c r="G545" s="333" t="s">
        <v>8</v>
      </c>
      <c r="H545" s="394" t="s">
        <v>3</v>
      </c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419"/>
      <c r="AE545" s="284"/>
      <c r="AF545" s="418"/>
      <c r="AG545" s="207"/>
      <c r="AH545" s="159"/>
      <c r="AN545"/>
      <c r="AO545"/>
    </row>
    <row r="546" spans="1:41" s="1" customFormat="1" ht="43.5" customHeight="1" thickBot="1" x14ac:dyDescent="0.3">
      <c r="A546" s="638"/>
      <c r="B546" s="639"/>
      <c r="C546" s="640"/>
      <c r="D546" s="651"/>
      <c r="E546" s="53"/>
      <c r="F546" s="7"/>
      <c r="G546" s="7"/>
      <c r="H546" s="186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419">
        <f>SUM(AD547)</f>
        <v>0</v>
      </c>
      <c r="AE546" s="283"/>
      <c r="AF546" s="420">
        <f t="shared" ref="AF546" si="209">SUM(AF547)</f>
        <v>0</v>
      </c>
      <c r="AG546" s="252">
        <f>AF546</f>
        <v>0</v>
      </c>
      <c r="AH546" s="159"/>
      <c r="AN546"/>
      <c r="AO546"/>
    </row>
    <row r="547" spans="1:41" s="1" customFormat="1" ht="99.95" customHeight="1" thickBot="1" x14ac:dyDescent="0.3">
      <c r="A547" s="114"/>
      <c r="B547" s="228" t="s">
        <v>55</v>
      </c>
      <c r="C547" s="290" t="s">
        <v>740</v>
      </c>
      <c r="D547" s="64">
        <v>10</v>
      </c>
      <c r="E547" s="8"/>
      <c r="F547" s="176"/>
      <c r="G547" s="176"/>
      <c r="H547" s="176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421">
        <f t="shared" ref="AD547" si="210">SUM(ROUNDUP(F547/D547,0),ROUNDUP(G547/D547,0),ROUNDUP(H547/D547,0),ROUNDUP(I547/D547,0),ROUNDUP(J547/D547,0),ROUNDUP(K547/D547,0),ROUNDUP(L547/D547,0),ROUNDUP(M547/D547,0),ROUNDUP(N547/D547,0),ROUNDUP(O547/D547,0),ROUNDUP(P547/D547,0),ROUNDUP(Q547/D547,0),ROUNDUP(R547/D547,0),ROUNDUP(S547/D547,0),ROUNDUP(T547/D547,0),ROUNDUP(U547/D547,0),ROUNDUP(V547/D547,0),ROUNDUP(W547/D547,0),ROUNDUP(X547/D547,0),ROUNDUP(Y547/D547,0),ROUNDUP(Z547/D547,0),ROUNDUP(AA547/D547,0),ROUNDUP(AB547/D547,0),ROUNDUP(AC547/D547,0))*D547</f>
        <v>0</v>
      </c>
      <c r="AE547" s="285">
        <v>2.84</v>
      </c>
      <c r="AF547" s="418">
        <f>AD547*AE547</f>
        <v>0</v>
      </c>
      <c r="AG547" s="207"/>
      <c r="AH547" s="159"/>
      <c r="AN547"/>
      <c r="AO547"/>
    </row>
    <row r="548" spans="1:41" s="1" customFormat="1" ht="50.1" customHeight="1" thickBot="1" x14ac:dyDescent="0.3">
      <c r="A548" s="684" t="s">
        <v>466</v>
      </c>
      <c r="B548" s="685"/>
      <c r="C548" s="686"/>
      <c r="D548" s="665" t="s">
        <v>467</v>
      </c>
      <c r="E548" s="51"/>
      <c r="F548" s="80"/>
      <c r="G548" s="332" t="s">
        <v>525</v>
      </c>
      <c r="H548" s="332" t="s">
        <v>535</v>
      </c>
      <c r="I548" s="395" t="s">
        <v>539</v>
      </c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5"/>
      <c r="X548" s="85"/>
      <c r="Y548" s="85"/>
      <c r="Z548" s="85"/>
      <c r="AA548" s="85"/>
      <c r="AB548" s="85"/>
      <c r="AC548" s="85"/>
      <c r="AD548" s="412" t="s">
        <v>2</v>
      </c>
      <c r="AE548" s="369" t="s">
        <v>304</v>
      </c>
      <c r="AF548" s="418" t="s">
        <v>305</v>
      </c>
      <c r="AG548" s="207"/>
      <c r="AH548" s="159"/>
      <c r="AN548"/>
      <c r="AO548"/>
    </row>
    <row r="549" spans="1:41" s="1" customFormat="1" ht="50.1" customHeight="1" thickBot="1" x14ac:dyDescent="0.35">
      <c r="A549" s="635"/>
      <c r="B549" s="636"/>
      <c r="C549" s="637"/>
      <c r="D549" s="650"/>
      <c r="E549" s="52"/>
      <c r="F549" s="80"/>
      <c r="G549" s="333" t="s">
        <v>49</v>
      </c>
      <c r="H549" s="333" t="s">
        <v>51</v>
      </c>
      <c r="I549" s="396" t="s">
        <v>256</v>
      </c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419"/>
      <c r="AE549" s="284"/>
      <c r="AF549" s="418"/>
      <c r="AG549" s="207"/>
      <c r="AH549" s="159"/>
      <c r="AN549"/>
      <c r="AO549"/>
    </row>
    <row r="550" spans="1:41" s="1" customFormat="1" ht="43.5" customHeight="1" thickBot="1" x14ac:dyDescent="0.3">
      <c r="A550" s="638"/>
      <c r="B550" s="639"/>
      <c r="C550" s="640"/>
      <c r="D550" s="651"/>
      <c r="E550" s="53"/>
      <c r="F550" s="80"/>
      <c r="G550" s="7"/>
      <c r="H550" s="7"/>
      <c r="I550" s="18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419">
        <f>SUM(AD551)</f>
        <v>0</v>
      </c>
      <c r="AE550" s="283"/>
      <c r="AF550" s="420">
        <f t="shared" ref="AF550" si="211">SUM(AF551)</f>
        <v>0</v>
      </c>
      <c r="AG550" s="252">
        <f>AF550</f>
        <v>0</v>
      </c>
      <c r="AH550" s="159"/>
      <c r="AN550"/>
      <c r="AO550"/>
    </row>
    <row r="551" spans="1:41" s="1" customFormat="1" ht="99.95" customHeight="1" thickBot="1" x14ac:dyDescent="0.3">
      <c r="A551" s="115"/>
      <c r="B551" s="228" t="s">
        <v>255</v>
      </c>
      <c r="C551" s="290" t="s">
        <v>741</v>
      </c>
      <c r="D551" s="63" t="s">
        <v>150</v>
      </c>
      <c r="E551" s="5"/>
      <c r="F551" s="80"/>
      <c r="G551" s="176"/>
      <c r="H551" s="176"/>
      <c r="I551" s="176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421">
        <f t="shared" ref="AD551" si="212">SUM(ROUNDUP(F551/D551,0),ROUNDUP(G551/D551,0),ROUNDUP(H551/D551,0),ROUNDUP(I551/D551,0),ROUNDUP(J551/D551,0),ROUNDUP(K551/D551,0),ROUNDUP(L551/D551,0),ROUNDUP(M551/D551,0),ROUNDUP(N551/D551,0),ROUNDUP(O551/D551,0),ROUNDUP(P551/D551,0),ROUNDUP(Q551/D551,0),ROUNDUP(R551/D551,0),ROUNDUP(S551/D551,0),ROUNDUP(T551/D551,0),ROUNDUP(U551/D551,0),ROUNDUP(V551/D551,0),ROUNDUP(W551/D551,0),ROUNDUP(X551/D551,0),ROUNDUP(Y551/D551,0),ROUNDUP(Z551/D551,0),ROUNDUP(AA551/D551,0),ROUNDUP(AB551/D551,0),ROUNDUP(AC551/D551,0))*D551</f>
        <v>0</v>
      </c>
      <c r="AE551" s="285">
        <v>3.59</v>
      </c>
      <c r="AF551" s="418">
        <f>AD551*AE551</f>
        <v>0</v>
      </c>
      <c r="AG551" s="207"/>
      <c r="AH551" s="159"/>
      <c r="AN551"/>
      <c r="AO551"/>
    </row>
    <row r="552" spans="1:41" ht="50.1" customHeight="1" thickBot="1" x14ac:dyDescent="0.3">
      <c r="A552" s="684" t="s">
        <v>466</v>
      </c>
      <c r="B552" s="685"/>
      <c r="C552" s="686"/>
      <c r="D552" s="683" t="s">
        <v>0</v>
      </c>
      <c r="E552" s="51"/>
      <c r="F552" s="62" t="s">
        <v>538</v>
      </c>
      <c r="G552" s="347" t="s">
        <v>745</v>
      </c>
      <c r="H552" s="347" t="s">
        <v>747</v>
      </c>
      <c r="I552" s="62" t="s">
        <v>470</v>
      </c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7"/>
      <c r="U552" s="87"/>
      <c r="V552" s="87"/>
      <c r="W552" s="87"/>
      <c r="X552" s="87"/>
      <c r="Y552" s="87"/>
      <c r="Z552" s="87"/>
      <c r="AA552" s="87"/>
      <c r="AB552" s="87"/>
      <c r="AC552" s="91"/>
      <c r="AD552" s="412" t="s">
        <v>2</v>
      </c>
      <c r="AE552" s="369" t="s">
        <v>304</v>
      </c>
      <c r="AF552" s="418" t="s">
        <v>305</v>
      </c>
      <c r="AG552" s="207"/>
      <c r="AH552" s="159"/>
    </row>
    <row r="553" spans="1:41" ht="50.1" customHeight="1" thickBot="1" x14ac:dyDescent="0.35">
      <c r="A553" s="635"/>
      <c r="B553" s="636"/>
      <c r="C553" s="637"/>
      <c r="D553" s="641"/>
      <c r="E553" s="52"/>
      <c r="F553" s="63" t="s">
        <v>22</v>
      </c>
      <c r="G553" s="346" t="s">
        <v>24</v>
      </c>
      <c r="H553" s="346" t="s">
        <v>26</v>
      </c>
      <c r="I553" s="63" t="s">
        <v>4</v>
      </c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92"/>
      <c r="U553" s="92"/>
      <c r="V553" s="92"/>
      <c r="W553" s="90"/>
      <c r="X553" s="90"/>
      <c r="Y553" s="90"/>
      <c r="Z553" s="90"/>
      <c r="AA553" s="90"/>
      <c r="AB553" s="90"/>
      <c r="AC553" s="83"/>
      <c r="AD553" s="440"/>
      <c r="AE553" s="285"/>
      <c r="AF553" s="418"/>
      <c r="AG553" s="207"/>
      <c r="AH553" s="159"/>
    </row>
    <row r="554" spans="1:41" ht="35.1" customHeight="1" thickBot="1" x14ac:dyDescent="0.3">
      <c r="A554" s="638"/>
      <c r="B554" s="639"/>
      <c r="C554" s="640"/>
      <c r="D554" s="642"/>
      <c r="E554" s="53"/>
      <c r="F554" s="7"/>
      <c r="G554" s="50"/>
      <c r="H554" s="50"/>
      <c r="I554" s="7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91"/>
      <c r="U554" s="91"/>
      <c r="V554" s="91"/>
      <c r="W554" s="91"/>
      <c r="X554" s="91"/>
      <c r="Y554" s="91"/>
      <c r="Z554" s="91"/>
      <c r="AA554" s="91"/>
      <c r="AB554" s="91"/>
      <c r="AC554" s="83"/>
      <c r="AD554" s="283">
        <f>SUM(AD555)</f>
        <v>0</v>
      </c>
      <c r="AE554" s="283"/>
      <c r="AF554" s="441">
        <f t="shared" ref="AF554" si="213">SUM(AF555)</f>
        <v>0</v>
      </c>
      <c r="AG554" s="252">
        <f>AF554</f>
        <v>0</v>
      </c>
      <c r="AH554" s="159"/>
    </row>
    <row r="555" spans="1:41" ht="99.95" customHeight="1" thickBot="1" x14ac:dyDescent="0.3">
      <c r="A555" s="36"/>
      <c r="B555" s="230" t="s">
        <v>57</v>
      </c>
      <c r="C555" s="299" t="s">
        <v>748</v>
      </c>
      <c r="D555" s="106">
        <v>10</v>
      </c>
      <c r="E555" s="16"/>
      <c r="F555" s="37"/>
      <c r="G555" s="176"/>
      <c r="H555" s="176"/>
      <c r="I555" s="37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0"/>
      <c r="AD555" s="421">
        <f>SUM(ROUNDUP(F555/D555,0),ROUNDUP(G555/D555,0),ROUNDUP(H555/D555,0),ROUNDUP(I555/D555,0),ROUNDUP(J555/D555,0),ROUNDUP(K555/D555,0),ROUNDUP(L555/D555,0),ROUNDUP(M555/D555,0),ROUNDUP(N555/D555,0),ROUNDUP(O555/D555,0),ROUNDUP(P555/D555,0),ROUNDUP(Q555/D555,0),ROUNDUP(R555/D555,0),ROUNDUP(S555/D555,0),ROUNDUP(T555/D555,0),ROUNDUP(U555/D555,0),ROUNDUP(V555/D555,0),ROUNDUP(W555/D555,0),ROUNDUP(X555/D555,0),ROUNDUP(Y555/D555,0),ROUNDUP(Z555/D555,0),ROUNDUP(AA555/D555,0),ROUNDUP(AB555/D555,0),ROUNDUP(AC555/D555,0))*D555</f>
        <v>0</v>
      </c>
      <c r="AE555" s="285">
        <v>4.43</v>
      </c>
      <c r="AF555" s="418">
        <f t="shared" ref="AF555" si="214">AD555*AE555</f>
        <v>0</v>
      </c>
      <c r="AG555" s="207"/>
      <c r="AH555" s="159"/>
    </row>
    <row r="556" spans="1:41" ht="50.1" customHeight="1" thickBot="1" x14ac:dyDescent="0.3">
      <c r="A556" s="684" t="s">
        <v>466</v>
      </c>
      <c r="B556" s="685"/>
      <c r="C556" s="686"/>
      <c r="D556" s="665" t="s">
        <v>467</v>
      </c>
      <c r="E556" s="51"/>
      <c r="F556" s="62" t="s">
        <v>536</v>
      </c>
      <c r="G556" s="62" t="s">
        <v>540</v>
      </c>
      <c r="H556" s="62" t="s">
        <v>660</v>
      </c>
      <c r="I556" s="74" t="s">
        <v>541</v>
      </c>
      <c r="J556" s="83"/>
      <c r="K556" s="83"/>
      <c r="L556" s="83"/>
      <c r="M556" s="83"/>
      <c r="N556" s="83"/>
      <c r="O556" s="91"/>
      <c r="P556" s="83"/>
      <c r="Q556" s="83"/>
      <c r="R556" s="83"/>
      <c r="S556" s="83"/>
      <c r="T556" s="83"/>
      <c r="U556" s="85"/>
      <c r="V556" s="85"/>
      <c r="W556" s="85"/>
      <c r="X556" s="85"/>
      <c r="Y556" s="85"/>
      <c r="Z556" s="80"/>
      <c r="AA556" s="80"/>
      <c r="AB556" s="80"/>
      <c r="AC556" s="80"/>
      <c r="AD556" s="412" t="s">
        <v>2</v>
      </c>
      <c r="AE556" s="369" t="s">
        <v>304</v>
      </c>
      <c r="AF556" s="418" t="s">
        <v>305</v>
      </c>
      <c r="AG556" s="207"/>
      <c r="AH556" s="159"/>
    </row>
    <row r="557" spans="1:41" ht="50.1" customHeight="1" thickBot="1" x14ac:dyDescent="0.3">
      <c r="A557" s="635"/>
      <c r="B557" s="636"/>
      <c r="C557" s="637"/>
      <c r="D557" s="650"/>
      <c r="E557" s="52"/>
      <c r="F557" s="72" t="s">
        <v>52</v>
      </c>
      <c r="G557" s="63" t="s">
        <v>49</v>
      </c>
      <c r="H557" s="63" t="s">
        <v>51</v>
      </c>
      <c r="I557" s="78" t="s">
        <v>256</v>
      </c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0"/>
      <c r="V557" s="80"/>
      <c r="W557" s="80"/>
      <c r="X557" s="80"/>
      <c r="Y557" s="80"/>
      <c r="Z557" s="80"/>
      <c r="AA557" s="80"/>
      <c r="AB557" s="80"/>
      <c r="AC557" s="80"/>
      <c r="AD557" s="442"/>
      <c r="AE557" s="285"/>
      <c r="AF557" s="418"/>
      <c r="AG557" s="207"/>
      <c r="AH557" s="159"/>
    </row>
    <row r="558" spans="1:41" ht="45" customHeight="1" thickBot="1" x14ac:dyDescent="0.3">
      <c r="A558" s="638"/>
      <c r="B558" s="639"/>
      <c r="C558" s="640"/>
      <c r="D558" s="651"/>
      <c r="E558" s="53"/>
      <c r="F558" s="11"/>
      <c r="G558" s="7"/>
      <c r="H558" s="7"/>
      <c r="I558" s="18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0"/>
      <c r="V558" s="80"/>
      <c r="W558" s="80"/>
      <c r="X558" s="80"/>
      <c r="Y558" s="80"/>
      <c r="Z558" s="80"/>
      <c r="AA558" s="80"/>
      <c r="AB558" s="80"/>
      <c r="AC558" s="80"/>
      <c r="AD558" s="443">
        <f>SUM(AD559)</f>
        <v>0</v>
      </c>
      <c r="AE558" s="379"/>
      <c r="AF558" s="444">
        <f t="shared" ref="AF558" si="215">SUM(AF559)</f>
        <v>0</v>
      </c>
      <c r="AG558" s="252">
        <f>AF558</f>
        <v>0</v>
      </c>
      <c r="AH558" s="159"/>
    </row>
    <row r="559" spans="1:41" ht="99.95" customHeight="1" thickBot="1" x14ac:dyDescent="0.3">
      <c r="A559" s="36"/>
      <c r="B559" s="241" t="s">
        <v>60</v>
      </c>
      <c r="C559" s="299" t="s">
        <v>1109</v>
      </c>
      <c r="D559" s="106">
        <v>10</v>
      </c>
      <c r="E559" s="16"/>
      <c r="F559" s="37"/>
      <c r="G559" s="37"/>
      <c r="H559" s="37"/>
      <c r="I559" s="37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0"/>
      <c r="V559" s="80"/>
      <c r="W559" s="80"/>
      <c r="X559" s="80"/>
      <c r="Y559" s="80"/>
      <c r="Z559" s="80"/>
      <c r="AA559" s="80"/>
      <c r="AB559" s="80"/>
      <c r="AC559" s="80"/>
      <c r="AD559" s="421">
        <f>SUM(ROUNDUP(F559/D559,0),ROUNDUP(G559/D559,0),ROUNDUP(H559/D559,0),ROUNDUP(I559/D559,0),ROUNDUP(J559/D559,0),ROUNDUP(K559/D559,0),ROUNDUP(L559/D559,0),ROUNDUP(M559/D559,0),ROUNDUP(N559/D559,0),ROUNDUP(O559/D559,0),ROUNDUP(P559/D559,0),ROUNDUP(Q559/D559,0),ROUNDUP(R559/D559,0),ROUNDUP(S559/D559,0),ROUNDUP(T559/D559,0),ROUNDUP(U559/D559,0),ROUNDUP(V559/D559,0),ROUNDUP(W559/D559,0),ROUNDUP(X559/D559,0),ROUNDUP(Y559/D559,0),ROUNDUP(Z559/D559,0),ROUNDUP(AA559/D559,0),ROUNDUP(AB559/D559,0),ROUNDUP(AC559/D559,0))*D559</f>
        <v>0</v>
      </c>
      <c r="AE559" s="285">
        <v>6.32</v>
      </c>
      <c r="AF559" s="418">
        <f t="shared" ref="AF559" si="216">AD559*AE559</f>
        <v>0</v>
      </c>
      <c r="AG559" s="207"/>
      <c r="AH559" s="159"/>
    </row>
    <row r="560" spans="1:41" ht="50.1" customHeight="1" thickBot="1" x14ac:dyDescent="0.3">
      <c r="A560" s="684" t="s">
        <v>466</v>
      </c>
      <c r="B560" s="685"/>
      <c r="C560" s="686"/>
      <c r="D560" s="683" t="s">
        <v>0</v>
      </c>
      <c r="E560" s="51"/>
      <c r="F560" s="62" t="s">
        <v>538</v>
      </c>
      <c r="G560" s="347" t="s">
        <v>744</v>
      </c>
      <c r="H560" s="62" t="s">
        <v>747</v>
      </c>
      <c r="I560" s="347" t="s">
        <v>746</v>
      </c>
      <c r="J560" s="62" t="s">
        <v>470</v>
      </c>
      <c r="K560" s="359" t="s">
        <v>721</v>
      </c>
      <c r="L560" s="347" t="s">
        <v>745</v>
      </c>
      <c r="M560" s="83"/>
      <c r="N560" s="83"/>
      <c r="O560" s="83"/>
      <c r="P560" s="83"/>
      <c r="Q560" s="83"/>
      <c r="R560" s="83"/>
      <c r="S560" s="83"/>
      <c r="T560" s="87"/>
      <c r="U560" s="87"/>
      <c r="V560" s="87"/>
      <c r="W560" s="87"/>
      <c r="X560" s="87"/>
      <c r="Y560" s="91"/>
      <c r="Z560" s="91"/>
      <c r="AA560" s="91"/>
      <c r="AB560" s="91"/>
      <c r="AC560" s="91"/>
      <c r="AD560" s="412" t="s">
        <v>2</v>
      </c>
      <c r="AE560" s="369" t="s">
        <v>304</v>
      </c>
      <c r="AF560" s="418" t="s">
        <v>305</v>
      </c>
      <c r="AG560" s="207"/>
      <c r="AH560" s="159"/>
    </row>
    <row r="561" spans="1:41" ht="50.1" customHeight="1" thickBot="1" x14ac:dyDescent="0.35">
      <c r="A561" s="635"/>
      <c r="B561" s="636"/>
      <c r="C561" s="637"/>
      <c r="D561" s="641"/>
      <c r="E561" s="52"/>
      <c r="F561" s="63" t="s">
        <v>22</v>
      </c>
      <c r="G561" s="346" t="s">
        <v>23</v>
      </c>
      <c r="H561" s="63" t="s">
        <v>26</v>
      </c>
      <c r="I561" s="346" t="s">
        <v>27</v>
      </c>
      <c r="J561" s="63" t="s">
        <v>4</v>
      </c>
      <c r="K561" s="346" t="s">
        <v>25</v>
      </c>
      <c r="L561" s="346" t="s">
        <v>24</v>
      </c>
      <c r="M561" s="83"/>
      <c r="N561" s="83"/>
      <c r="O561" s="83"/>
      <c r="P561" s="83"/>
      <c r="Q561" s="83"/>
      <c r="R561" s="83"/>
      <c r="S561" s="83"/>
      <c r="T561" s="92"/>
      <c r="U561" s="92"/>
      <c r="V561" s="92"/>
      <c r="W561" s="90"/>
      <c r="X561" s="90"/>
      <c r="Y561" s="83"/>
      <c r="Z561" s="83"/>
      <c r="AA561" s="83"/>
      <c r="AB561" s="83"/>
      <c r="AC561" s="83"/>
      <c r="AD561" s="440"/>
      <c r="AE561" s="285"/>
      <c r="AF561" s="418"/>
      <c r="AG561" s="207"/>
      <c r="AH561" s="159"/>
    </row>
    <row r="562" spans="1:41" ht="35.1" customHeight="1" thickBot="1" x14ac:dyDescent="0.3">
      <c r="A562" s="638"/>
      <c r="B562" s="639"/>
      <c r="C562" s="640"/>
      <c r="D562" s="642"/>
      <c r="E562" s="53"/>
      <c r="F562" s="7"/>
      <c r="G562" s="7"/>
      <c r="H562" s="50"/>
      <c r="I562" s="7"/>
      <c r="J562" s="7"/>
      <c r="K562" s="50"/>
      <c r="L562" s="50"/>
      <c r="M562" s="83"/>
      <c r="N562" s="83"/>
      <c r="O562" s="83"/>
      <c r="P562" s="83"/>
      <c r="Q562" s="83"/>
      <c r="R562" s="83"/>
      <c r="S562" s="83"/>
      <c r="T562" s="91"/>
      <c r="U562" s="91"/>
      <c r="V562" s="91"/>
      <c r="W562" s="91"/>
      <c r="X562" s="91"/>
      <c r="Y562" s="83"/>
      <c r="Z562" s="83"/>
      <c r="AA562" s="83"/>
      <c r="AB562" s="83"/>
      <c r="AC562" s="83"/>
      <c r="AD562" s="283">
        <f>SUM(AD563)</f>
        <v>0</v>
      </c>
      <c r="AE562" s="283"/>
      <c r="AF562" s="441">
        <f t="shared" ref="AF562" si="217">SUM(AF563)</f>
        <v>0</v>
      </c>
      <c r="AG562" s="252">
        <f>AF562</f>
        <v>0</v>
      </c>
      <c r="AH562" s="159"/>
    </row>
    <row r="563" spans="1:41" ht="99.95" customHeight="1" thickBot="1" x14ac:dyDescent="0.3">
      <c r="A563" s="115"/>
      <c r="B563" s="230" t="s">
        <v>56</v>
      </c>
      <c r="C563" s="299" t="s">
        <v>749</v>
      </c>
      <c r="D563" s="106">
        <v>10</v>
      </c>
      <c r="E563" s="16"/>
      <c r="F563" s="37"/>
      <c r="G563" s="176"/>
      <c r="H563" s="37"/>
      <c r="I563" s="176"/>
      <c r="J563" s="37"/>
      <c r="K563" s="176"/>
      <c r="L563" s="176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5"/>
      <c r="Z563" s="85"/>
      <c r="AA563" s="85"/>
      <c r="AB563" s="85"/>
      <c r="AC563" s="85"/>
      <c r="AD563" s="421">
        <f>SUM(ROUNDUP(F563/D563,0),ROUNDUP(G563/D563,0),ROUNDUP(H563/D563,0),ROUNDUP(I563/D563,0),ROUNDUP(J563/D563,0),ROUNDUP(K563/D563,0),ROUNDUP(L563/D563,0),ROUNDUP(M563/D563,0),ROUNDUP(N563/D563,0),ROUNDUP(O563/D563,0),ROUNDUP(P563/D563,0),ROUNDUP(Q563/D563,0),ROUNDUP(R563/D563,0),ROUNDUP(S563/D563,0),ROUNDUP(T563/D563,0),ROUNDUP(U563/D563,0),ROUNDUP(V563/D563,0),ROUNDUP(W563/D563,0),ROUNDUP(X563/D563,0),ROUNDUP(Y563/D563,0),ROUNDUP(Z563/D563,0),ROUNDUP(AA563/D563,0),ROUNDUP(AB563/D563,0),ROUNDUP(AC563/D563,0))*D563</f>
        <v>0</v>
      </c>
      <c r="AE563" s="285">
        <v>4.43</v>
      </c>
      <c r="AF563" s="418">
        <f t="shared" ref="AF563" si="218">AD563*AE563</f>
        <v>0</v>
      </c>
      <c r="AG563" s="207"/>
      <c r="AH563" s="159"/>
    </row>
    <row r="564" spans="1:41" ht="50.1" customHeight="1" thickBot="1" x14ac:dyDescent="0.3">
      <c r="A564" s="684" t="s">
        <v>466</v>
      </c>
      <c r="B564" s="685"/>
      <c r="C564" s="686"/>
      <c r="D564" s="665" t="s">
        <v>467</v>
      </c>
      <c r="E564" s="51"/>
      <c r="F564" s="62" t="s">
        <v>536</v>
      </c>
      <c r="G564" s="62" t="s">
        <v>540</v>
      </c>
      <c r="H564" s="62" t="s">
        <v>660</v>
      </c>
      <c r="I564" s="74" t="s">
        <v>541</v>
      </c>
      <c r="J564" s="83"/>
      <c r="K564" s="83"/>
      <c r="L564" s="83"/>
      <c r="M564" s="83"/>
      <c r="N564" s="91"/>
      <c r="O564" s="83"/>
      <c r="P564" s="83"/>
      <c r="Q564" s="83"/>
      <c r="R564" s="83"/>
      <c r="S564" s="83"/>
      <c r="T564" s="85"/>
      <c r="U564" s="85"/>
      <c r="V564" s="85"/>
      <c r="W564" s="85"/>
      <c r="X564" s="85"/>
      <c r="Y564" s="80"/>
      <c r="Z564" s="80"/>
      <c r="AA564" s="80"/>
      <c r="AB564" s="80"/>
      <c r="AC564" s="80"/>
      <c r="AD564" s="412" t="s">
        <v>2</v>
      </c>
      <c r="AE564" s="369" t="s">
        <v>304</v>
      </c>
      <c r="AF564" s="418" t="s">
        <v>305</v>
      </c>
      <c r="AG564" s="207"/>
      <c r="AH564" s="159"/>
    </row>
    <row r="565" spans="1:41" ht="50.1" customHeight="1" thickBot="1" x14ac:dyDescent="0.3">
      <c r="A565" s="635"/>
      <c r="B565" s="636"/>
      <c r="C565" s="637"/>
      <c r="D565" s="650"/>
      <c r="E565" s="52"/>
      <c r="F565" s="72" t="s">
        <v>52</v>
      </c>
      <c r="G565" s="63" t="s">
        <v>49</v>
      </c>
      <c r="H565" s="63" t="s">
        <v>51</v>
      </c>
      <c r="I565" s="78" t="s">
        <v>256</v>
      </c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442"/>
      <c r="AE565" s="285"/>
      <c r="AF565" s="418"/>
      <c r="AG565" s="207"/>
      <c r="AH565" s="159"/>
    </row>
    <row r="566" spans="1:41" ht="45" customHeight="1" thickBot="1" x14ac:dyDescent="0.3">
      <c r="A566" s="638"/>
      <c r="B566" s="639"/>
      <c r="C566" s="640"/>
      <c r="D566" s="651"/>
      <c r="E566" s="53"/>
      <c r="F566" s="11"/>
      <c r="G566" s="7"/>
      <c r="H566" s="7"/>
      <c r="I566" s="18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443">
        <f>SUM(AD567)</f>
        <v>0</v>
      </c>
      <c r="AE566" s="379"/>
      <c r="AF566" s="444">
        <f t="shared" ref="AF566" si="219">SUM(AF567)</f>
        <v>0</v>
      </c>
      <c r="AG566" s="252">
        <f>AF566</f>
        <v>0</v>
      </c>
      <c r="AH566" s="159"/>
    </row>
    <row r="567" spans="1:41" ht="99.95" customHeight="1" thickBot="1" x14ac:dyDescent="0.3">
      <c r="A567" s="115"/>
      <c r="B567" s="241" t="s">
        <v>59</v>
      </c>
      <c r="C567" s="299" t="s">
        <v>750</v>
      </c>
      <c r="D567" s="106">
        <v>10</v>
      </c>
      <c r="E567" s="16"/>
      <c r="F567" s="37"/>
      <c r="G567" s="37"/>
      <c r="H567" s="37"/>
      <c r="I567" s="37"/>
      <c r="J567" s="83"/>
      <c r="K567" s="83"/>
      <c r="L567" s="83"/>
      <c r="M567" s="91"/>
      <c r="N567" s="83"/>
      <c r="O567" s="83"/>
      <c r="P567" s="83"/>
      <c r="Q567" s="83"/>
      <c r="R567" s="83"/>
      <c r="S567" s="83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421">
        <f t="shared" ref="AD567" si="220">SUM(ROUNDUP(F567/D567,0),ROUNDUP(G567/D567,0),ROUNDUP(H567/D567,0),ROUNDUP(I567/D567,0),ROUNDUP(J567/D567,0),ROUNDUP(K567/D567,0),ROUNDUP(L567/D567,0),ROUNDUP(M567/D567,0),ROUNDUP(N567/D567,0),ROUNDUP(O567/D567,0),ROUNDUP(P567/D567,0),ROUNDUP(Q567/D567,0),ROUNDUP(R567/D567,0),ROUNDUP(S567/D567,0),ROUNDUP(T567/D567,0),ROUNDUP(U567/D567,0),ROUNDUP(V567/D567,0),ROUNDUP(W567/D567,0),ROUNDUP(X567/D567,0),ROUNDUP(Y567/D567,0),ROUNDUP(Z567/D567,0),ROUNDUP(AA567/D567,0),ROUNDUP(AB567/D567,0),ROUNDUP(AC567/D567,0))*D567</f>
        <v>0</v>
      </c>
      <c r="AE567" s="285">
        <v>6.32</v>
      </c>
      <c r="AF567" s="418">
        <f t="shared" ref="AF567" si="221">AD567*AE567</f>
        <v>0</v>
      </c>
      <c r="AG567" s="207"/>
      <c r="AH567" s="159"/>
    </row>
    <row r="568" spans="1:41" s="1" customFormat="1" ht="50.1" customHeight="1" thickBot="1" x14ac:dyDescent="0.3">
      <c r="A568" s="684" t="s">
        <v>466</v>
      </c>
      <c r="B568" s="685"/>
      <c r="C568" s="686"/>
      <c r="D568" s="665" t="s">
        <v>467</v>
      </c>
      <c r="E568" s="51"/>
      <c r="F568" s="361" t="s">
        <v>538</v>
      </c>
      <c r="G568" s="361" t="s">
        <v>21</v>
      </c>
      <c r="H568" s="361" t="s">
        <v>535</v>
      </c>
      <c r="I568" s="361" t="s">
        <v>470</v>
      </c>
      <c r="J568" s="361" t="s">
        <v>471</v>
      </c>
      <c r="K568" s="165" t="s">
        <v>480</v>
      </c>
      <c r="L568" s="361" t="s">
        <v>537</v>
      </c>
      <c r="M568" s="361" t="s">
        <v>736</v>
      </c>
      <c r="N568" s="361" t="s">
        <v>737</v>
      </c>
      <c r="O568" s="361" t="s">
        <v>936</v>
      </c>
      <c r="P568" s="80"/>
      <c r="Q568" s="80"/>
      <c r="R568" s="80"/>
      <c r="S568" s="80"/>
      <c r="T568" s="80"/>
      <c r="U568" s="80"/>
      <c r="V568" s="85"/>
      <c r="W568" s="85"/>
      <c r="X568" s="85"/>
      <c r="Y568" s="85"/>
      <c r="Z568" s="85"/>
      <c r="AA568" s="85"/>
      <c r="AB568" s="85"/>
      <c r="AC568" s="85"/>
      <c r="AD568" s="412" t="s">
        <v>2</v>
      </c>
      <c r="AE568" s="369" t="s">
        <v>304</v>
      </c>
      <c r="AF568" s="418" t="s">
        <v>305</v>
      </c>
      <c r="AG568" s="207"/>
      <c r="AH568" s="159"/>
      <c r="AN568"/>
      <c r="AO568"/>
    </row>
    <row r="569" spans="1:41" s="1" customFormat="1" ht="50.1" customHeight="1" thickBot="1" x14ac:dyDescent="0.35">
      <c r="A569" s="635"/>
      <c r="B569" s="636"/>
      <c r="C569" s="637"/>
      <c r="D569" s="650"/>
      <c r="E569" s="52"/>
      <c r="F569" s="362" t="s">
        <v>22</v>
      </c>
      <c r="G569" s="362" t="s">
        <v>23</v>
      </c>
      <c r="H569" s="362" t="s">
        <v>11</v>
      </c>
      <c r="I569" s="362" t="s">
        <v>4</v>
      </c>
      <c r="J569" s="362" t="s">
        <v>5</v>
      </c>
      <c r="K569" s="362" t="s">
        <v>7</v>
      </c>
      <c r="L569" s="362" t="s">
        <v>8</v>
      </c>
      <c r="M569" s="362" t="s">
        <v>9</v>
      </c>
      <c r="N569" s="362" t="s">
        <v>10</v>
      </c>
      <c r="O569" s="362" t="s">
        <v>3</v>
      </c>
      <c r="P569" s="80"/>
      <c r="Q569" s="80"/>
      <c r="R569" s="80"/>
      <c r="S569" s="80"/>
      <c r="T569" s="80"/>
      <c r="U569" s="80"/>
      <c r="V569" s="86"/>
      <c r="W569" s="86"/>
      <c r="X569" s="86"/>
      <c r="Y569" s="86"/>
      <c r="Z569" s="86"/>
      <c r="AA569" s="86"/>
      <c r="AB569" s="86"/>
      <c r="AC569" s="86"/>
      <c r="AD569" s="419"/>
      <c r="AE569" s="284"/>
      <c r="AF569" s="418"/>
      <c r="AG569" s="207"/>
      <c r="AH569" s="159"/>
      <c r="AN569"/>
      <c r="AO569"/>
    </row>
    <row r="570" spans="1:41" s="147" customFormat="1" ht="50.1" customHeight="1" thickBot="1" x14ac:dyDescent="0.3">
      <c r="A570" s="638"/>
      <c r="B570" s="639"/>
      <c r="C570" s="640"/>
      <c r="D570" s="651"/>
      <c r="E570" s="53"/>
      <c r="F570" s="7"/>
      <c r="G570" s="7"/>
      <c r="H570" s="7"/>
      <c r="I570" s="13"/>
      <c r="J570" s="7"/>
      <c r="K570" s="7"/>
      <c r="L570" s="7"/>
      <c r="M570" s="50"/>
      <c r="N570" s="50"/>
      <c r="O570" s="357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419">
        <f>SUM(AD571:AD572)</f>
        <v>0</v>
      </c>
      <c r="AE570" s="283"/>
      <c r="AF570" s="420">
        <f t="shared" ref="AF570" si="222">SUM(AF571:AF572)</f>
        <v>0</v>
      </c>
      <c r="AG570" s="252">
        <f>AF570</f>
        <v>0</v>
      </c>
      <c r="AH570" s="159"/>
      <c r="AN570"/>
      <c r="AO570"/>
    </row>
    <row r="571" spans="1:41" s="147" customFormat="1" ht="80.099999999999994" customHeight="1" thickBot="1" x14ac:dyDescent="0.3">
      <c r="A571" s="742"/>
      <c r="B571" s="242" t="s">
        <v>78</v>
      </c>
      <c r="C571" s="300" t="s">
        <v>742</v>
      </c>
      <c r="D571" s="187">
        <v>10</v>
      </c>
      <c r="E571" s="188"/>
      <c r="F571" s="80"/>
      <c r="G571" s="176"/>
      <c r="H571" s="176"/>
      <c r="I571" s="80"/>
      <c r="J571" s="80"/>
      <c r="K571" s="176"/>
      <c r="L571" s="176"/>
      <c r="M571" s="176"/>
      <c r="N571" s="176"/>
      <c r="O571" s="176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421">
        <f>SUM(ROUNDUP(F571/D571,0),ROUNDUP(G571/D571,0),ROUNDUP(H571/D571,0),ROUNDUP(I571/D571,0),ROUNDUP(J571/D571,0),ROUNDUP(K571/D571,0),ROUNDUP(L571/D571,0),ROUNDUP(M571/D571,0),ROUNDUP(N571/D571,0),ROUNDUP(O571/D571,0),ROUNDUP(P571/D571,0),ROUNDUP(Q571/D571,0),ROUNDUP(R571/D571,0),ROUNDUP(S571/D571,0),ROUNDUP(T571/D571,0),ROUNDUP(U571/D571,0),ROUNDUP(V571/D571,0),ROUNDUP(W571/D571,0),ROUNDUP(X571/D571,0),ROUNDUP(Y571/D571,0),ROUNDUP(Z571/D571,0),ROUNDUP(AA571/D571,0),ROUNDUP(AB571/D571,0),ROUNDUP(AC571/D571,0))*D571</f>
        <v>0</v>
      </c>
      <c r="AE571" s="285">
        <v>3.86</v>
      </c>
      <c r="AF571" s="418">
        <f t="shared" ref="AF571:AF572" si="223">AD571*AE571</f>
        <v>0</v>
      </c>
      <c r="AG571" s="207"/>
      <c r="AH571" s="159"/>
      <c r="AN571"/>
      <c r="AO571"/>
    </row>
    <row r="572" spans="1:41" s="135" customFormat="1" ht="80.099999999999994" customHeight="1" thickBot="1" x14ac:dyDescent="0.3">
      <c r="A572" s="717"/>
      <c r="B572" s="242" t="s">
        <v>79</v>
      </c>
      <c r="C572" s="300" t="s">
        <v>743</v>
      </c>
      <c r="D572" s="187">
        <v>10</v>
      </c>
      <c r="E572" s="188"/>
      <c r="F572" s="80"/>
      <c r="G572" s="80"/>
      <c r="H572" s="80"/>
      <c r="I572" s="80"/>
      <c r="J572" s="80"/>
      <c r="K572" s="80"/>
      <c r="L572" s="80"/>
      <c r="M572" s="80"/>
      <c r="N572" s="176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421">
        <f t="shared" ref="AD572" si="224">SUM(ROUNDUP(F572/D572,0),ROUNDUP(G572/D572,0),ROUNDUP(H572/D572,0),ROUNDUP(I572/D572,0),ROUNDUP(J572/D572,0),ROUNDUP(K572/D572,0),ROUNDUP(L572/D572,0),ROUNDUP(M572/D572,0),ROUNDUP(N572/D572,0),ROUNDUP(O572/D572,0),ROUNDUP(P572/D572,0),ROUNDUP(Q572/D572,0),ROUNDUP(R572/D572,0),ROUNDUP(S572/D572,0),ROUNDUP(T572/D572,0),ROUNDUP(U572/D572,0),ROUNDUP(V572/D572,0),ROUNDUP(W572/D572,0),ROUNDUP(X572/D572,0),ROUNDUP(Y572/D572,0),ROUNDUP(Z572/D572,0),ROUNDUP(AA572/D572,0),ROUNDUP(AB572/D572,0),ROUNDUP(AC572/D572,0))*D572</f>
        <v>0</v>
      </c>
      <c r="AE572" s="285">
        <v>5.16</v>
      </c>
      <c r="AF572" s="418">
        <f t="shared" si="223"/>
        <v>0</v>
      </c>
      <c r="AG572" s="207"/>
      <c r="AH572" s="159"/>
      <c r="AN572"/>
      <c r="AO572"/>
    </row>
    <row r="573" spans="1:41" s="1" customFormat="1" ht="50.1" customHeight="1" thickBot="1" x14ac:dyDescent="0.3">
      <c r="A573" s="684" t="s">
        <v>466</v>
      </c>
      <c r="B573" s="685"/>
      <c r="C573" s="686"/>
      <c r="D573" s="665" t="s">
        <v>467</v>
      </c>
      <c r="E573" s="51"/>
      <c r="F573" s="62" t="s">
        <v>61</v>
      </c>
      <c r="G573" s="62" t="s">
        <v>470</v>
      </c>
      <c r="H573" s="62" t="s">
        <v>543</v>
      </c>
      <c r="I573" s="62" t="s">
        <v>471</v>
      </c>
      <c r="J573" s="62" t="s">
        <v>1070</v>
      </c>
      <c r="K573" s="80"/>
      <c r="L573" s="91"/>
      <c r="M573" s="91"/>
      <c r="N573" s="85"/>
      <c r="O573" s="85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412" t="s">
        <v>2</v>
      </c>
      <c r="AE573" s="369" t="s">
        <v>304</v>
      </c>
      <c r="AF573" s="418" t="s">
        <v>305</v>
      </c>
      <c r="AG573" s="207"/>
      <c r="AH573" s="159"/>
      <c r="AN573"/>
      <c r="AO573"/>
    </row>
    <row r="574" spans="1:41" s="1" customFormat="1" ht="50.1" customHeight="1" thickBot="1" x14ac:dyDescent="0.35">
      <c r="A574" s="635"/>
      <c r="B574" s="636"/>
      <c r="C574" s="637"/>
      <c r="D574" s="650"/>
      <c r="E574" s="52"/>
      <c r="F574" s="63" t="s">
        <v>12</v>
      </c>
      <c r="G574" s="63" t="s">
        <v>4</v>
      </c>
      <c r="H574" s="63" t="s">
        <v>81</v>
      </c>
      <c r="I574" s="63" t="s">
        <v>5</v>
      </c>
      <c r="J574" s="63" t="s">
        <v>463</v>
      </c>
      <c r="K574" s="80"/>
      <c r="L574" s="91"/>
      <c r="M574" s="91"/>
      <c r="N574" s="85"/>
      <c r="O574" s="85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419"/>
      <c r="AE574" s="284"/>
      <c r="AF574" s="418"/>
      <c r="AG574" s="207"/>
      <c r="AH574" s="159"/>
      <c r="AN574"/>
      <c r="AO574"/>
    </row>
    <row r="575" spans="1:41" s="1" customFormat="1" ht="43.5" customHeight="1" thickBot="1" x14ac:dyDescent="0.3">
      <c r="A575" s="638"/>
      <c r="B575" s="639"/>
      <c r="C575" s="640"/>
      <c r="D575" s="651"/>
      <c r="E575" s="53"/>
      <c r="F575" s="11"/>
      <c r="G575" s="11"/>
      <c r="H575" s="7"/>
      <c r="I575" s="11"/>
      <c r="J575" s="390"/>
      <c r="K575" s="80"/>
      <c r="L575" s="80"/>
      <c r="M575" s="91"/>
      <c r="N575" s="91"/>
      <c r="O575" s="85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  <c r="AD575" s="419">
        <f>SUM(AD576:AD591)</f>
        <v>0</v>
      </c>
      <c r="AE575" s="283"/>
      <c r="AF575" s="420">
        <f t="shared" ref="AF575" si="225">SUM(AF576:AF591)</f>
        <v>0</v>
      </c>
      <c r="AG575" s="252">
        <f>AF575</f>
        <v>0</v>
      </c>
      <c r="AH575" s="159"/>
      <c r="AN575"/>
      <c r="AO575"/>
    </row>
    <row r="576" spans="1:41" s="1" customFormat="1" ht="50.1" customHeight="1" thickBot="1" x14ac:dyDescent="0.3">
      <c r="A576" s="752"/>
      <c r="B576" s="230" t="s">
        <v>62</v>
      </c>
      <c r="C576" s="301" t="s">
        <v>63</v>
      </c>
      <c r="D576" s="106">
        <v>25</v>
      </c>
      <c r="E576" s="16"/>
      <c r="F576" s="37"/>
      <c r="G576" s="37"/>
      <c r="H576" s="37"/>
      <c r="I576" s="37"/>
      <c r="J576" s="37"/>
      <c r="K576" s="80"/>
      <c r="L576" s="80"/>
      <c r="M576" s="91"/>
      <c r="N576" s="91"/>
      <c r="O576" s="85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  <c r="AD576" s="421">
        <f t="shared" ref="AD576:AD591" si="226">SUM(ROUNDUP(F576/D576,0),ROUNDUP(G576/D576,0),ROUNDUP(H576/D576,0),ROUNDUP(I576/D576,0),ROUNDUP(J576/D576,0),ROUNDUP(K576/D576,0),ROUNDUP(L576/D576,0),ROUNDUP(M576/D576,0),ROUNDUP(N576/D576,0),ROUNDUP(O576/D576,0),ROUNDUP(P576/D576,0),ROUNDUP(Q576/D576,0),ROUNDUP(R576/D576,0),ROUNDUP(S576/D576,0),ROUNDUP(T576/D576,0),ROUNDUP(U576/D576,0),ROUNDUP(V576/D576,0),ROUNDUP(W576/D576,0),ROUNDUP(X576/D576,0),ROUNDUP(Y576/D576,0),ROUNDUP(Z576/D576,0),ROUNDUP(AA576/D576,0),ROUNDUP(AB576/D576,0),ROUNDUP(AC576/D576,0))*D576</f>
        <v>0</v>
      </c>
      <c r="AE576" s="285">
        <v>2.2599999999999998</v>
      </c>
      <c r="AF576" s="418">
        <f t="shared" ref="AF576:AF591" si="227">AD576*AE576</f>
        <v>0</v>
      </c>
      <c r="AG576" s="207"/>
      <c r="AH576" s="159"/>
      <c r="AN576"/>
      <c r="AO576"/>
    </row>
    <row r="577" spans="1:41" s="1" customFormat="1" ht="50.1" customHeight="1" thickBot="1" x14ac:dyDescent="0.3">
      <c r="A577" s="753"/>
      <c r="B577" s="230" t="s">
        <v>64</v>
      </c>
      <c r="C577" s="301" t="s">
        <v>65</v>
      </c>
      <c r="D577" s="106">
        <v>25</v>
      </c>
      <c r="E577" s="16"/>
      <c r="F577" s="37"/>
      <c r="G577" s="37"/>
      <c r="H577" s="37"/>
      <c r="I577" s="37"/>
      <c r="J577" s="37"/>
      <c r="K577" s="83"/>
      <c r="L577" s="80"/>
      <c r="M577" s="91"/>
      <c r="N577" s="91"/>
      <c r="O577" s="85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  <c r="AD577" s="421">
        <f t="shared" si="226"/>
        <v>0</v>
      </c>
      <c r="AE577" s="285">
        <v>3.17</v>
      </c>
      <c r="AF577" s="418">
        <f t="shared" si="227"/>
        <v>0</v>
      </c>
      <c r="AG577" s="207"/>
      <c r="AH577" s="159"/>
      <c r="AN577"/>
      <c r="AO577"/>
    </row>
    <row r="578" spans="1:41" s="1" customFormat="1" ht="50.1" customHeight="1" thickBot="1" x14ac:dyDescent="0.3">
      <c r="A578" s="753"/>
      <c r="B578" s="230" t="s">
        <v>66</v>
      </c>
      <c r="C578" s="301" t="s">
        <v>67</v>
      </c>
      <c r="D578" s="106">
        <v>25</v>
      </c>
      <c r="E578" s="16"/>
      <c r="F578" s="37"/>
      <c r="G578" s="37"/>
      <c r="H578" s="37"/>
      <c r="I578" s="37"/>
      <c r="J578" s="37"/>
      <c r="K578" s="91"/>
      <c r="L578" s="80"/>
      <c r="M578" s="91"/>
      <c r="N578" s="91"/>
      <c r="O578" s="85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  <c r="AD578" s="421">
        <f t="shared" si="226"/>
        <v>0</v>
      </c>
      <c r="AE578" s="285">
        <v>3.77</v>
      </c>
      <c r="AF578" s="418">
        <f t="shared" si="227"/>
        <v>0</v>
      </c>
      <c r="AG578" s="207"/>
      <c r="AH578" s="159"/>
      <c r="AN578"/>
      <c r="AO578"/>
    </row>
    <row r="579" spans="1:41" s="1" customFormat="1" ht="50.1" customHeight="1" thickBot="1" x14ac:dyDescent="0.3">
      <c r="A579" s="753"/>
      <c r="B579" s="230" t="s">
        <v>68</v>
      </c>
      <c r="C579" s="301" t="s">
        <v>69</v>
      </c>
      <c r="D579" s="106">
        <v>25</v>
      </c>
      <c r="E579" s="16"/>
      <c r="F579" s="37"/>
      <c r="G579" s="37"/>
      <c r="H579" s="37"/>
      <c r="I579" s="37"/>
      <c r="J579" s="37"/>
      <c r="K579" s="91"/>
      <c r="L579" s="80"/>
      <c r="M579" s="91"/>
      <c r="N579" s="91"/>
      <c r="O579" s="85"/>
      <c r="P579" s="85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  <c r="AD579" s="421">
        <f t="shared" si="226"/>
        <v>0</v>
      </c>
      <c r="AE579" s="285">
        <v>5.49</v>
      </c>
      <c r="AF579" s="418">
        <f t="shared" si="227"/>
        <v>0</v>
      </c>
      <c r="AG579" s="207"/>
      <c r="AH579" s="159"/>
      <c r="AN579"/>
      <c r="AO579"/>
    </row>
    <row r="580" spans="1:41" s="1" customFormat="1" ht="50.1" customHeight="1" thickBot="1" x14ac:dyDescent="0.3">
      <c r="A580" s="754"/>
      <c r="B580" s="230" t="s">
        <v>70</v>
      </c>
      <c r="C580" s="301" t="s">
        <v>71</v>
      </c>
      <c r="D580" s="106">
        <v>25</v>
      </c>
      <c r="E580" s="16"/>
      <c r="F580" s="37"/>
      <c r="G580" s="37"/>
      <c r="H580" s="37"/>
      <c r="I580" s="37"/>
      <c r="J580" s="37"/>
      <c r="K580" s="80"/>
      <c r="L580" s="80"/>
      <c r="M580" s="91"/>
      <c r="N580" s="91"/>
      <c r="O580" s="85"/>
      <c r="P580" s="85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  <c r="AD580" s="421">
        <f t="shared" si="226"/>
        <v>0</v>
      </c>
      <c r="AE580" s="285">
        <v>6.8</v>
      </c>
      <c r="AF580" s="418">
        <f t="shared" si="227"/>
        <v>0</v>
      </c>
      <c r="AG580" s="207"/>
      <c r="AH580" s="159"/>
      <c r="AN580"/>
      <c r="AO580"/>
    </row>
    <row r="581" spans="1:41" s="1" customFormat="1" ht="50.1" customHeight="1" thickBot="1" x14ac:dyDescent="0.3">
      <c r="A581" s="755"/>
      <c r="B581" s="230" t="s">
        <v>72</v>
      </c>
      <c r="C581" s="301" t="s">
        <v>751</v>
      </c>
      <c r="D581" s="106">
        <v>25</v>
      </c>
      <c r="E581" s="16"/>
      <c r="F581" s="37"/>
      <c r="G581" s="37"/>
      <c r="H581" s="37"/>
      <c r="I581" s="37"/>
      <c r="J581" s="37"/>
      <c r="K581" s="91"/>
      <c r="L581" s="80"/>
      <c r="M581" s="91"/>
      <c r="N581" s="87"/>
      <c r="O581" s="85"/>
      <c r="P581" s="85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  <c r="AD581" s="421">
        <f t="shared" si="226"/>
        <v>0</v>
      </c>
      <c r="AE581" s="285">
        <v>2.93</v>
      </c>
      <c r="AF581" s="418">
        <f t="shared" si="227"/>
        <v>0</v>
      </c>
      <c r="AG581" s="207"/>
      <c r="AH581" s="159"/>
      <c r="AN581"/>
      <c r="AO581"/>
    </row>
    <row r="582" spans="1:41" s="1" customFormat="1" ht="50.1" customHeight="1" thickBot="1" x14ac:dyDescent="0.3">
      <c r="A582" s="753"/>
      <c r="B582" s="230" t="s">
        <v>73</v>
      </c>
      <c r="C582" s="301" t="s">
        <v>752</v>
      </c>
      <c r="D582" s="106">
        <v>25</v>
      </c>
      <c r="E582" s="16"/>
      <c r="F582" s="37"/>
      <c r="G582" s="37"/>
      <c r="H582" s="37"/>
      <c r="I582" s="37"/>
      <c r="J582" s="37"/>
      <c r="K582" s="91"/>
      <c r="L582" s="80"/>
      <c r="M582" s="91"/>
      <c r="N582" s="91"/>
      <c r="O582" s="85"/>
      <c r="P582" s="85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  <c r="AD582" s="421">
        <f t="shared" si="226"/>
        <v>0</v>
      </c>
      <c r="AE582" s="285">
        <v>3.9</v>
      </c>
      <c r="AF582" s="418">
        <f t="shared" si="227"/>
        <v>0</v>
      </c>
      <c r="AG582" s="207"/>
      <c r="AH582" s="159"/>
      <c r="AN582"/>
      <c r="AO582"/>
    </row>
    <row r="583" spans="1:41" s="1" customFormat="1" ht="50.1" customHeight="1" thickBot="1" x14ac:dyDescent="0.3">
      <c r="A583" s="753"/>
      <c r="B583" s="230" t="s">
        <v>74</v>
      </c>
      <c r="C583" s="301" t="s">
        <v>753</v>
      </c>
      <c r="D583" s="106">
        <v>25</v>
      </c>
      <c r="E583" s="16"/>
      <c r="F583" s="37"/>
      <c r="G583" s="37"/>
      <c r="H583" s="37"/>
      <c r="I583" s="37"/>
      <c r="J583" s="37"/>
      <c r="K583" s="85"/>
      <c r="L583" s="84"/>
      <c r="M583" s="91"/>
      <c r="N583" s="91"/>
      <c r="O583" s="87"/>
      <c r="P583" s="85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  <c r="AD583" s="421">
        <f t="shared" si="226"/>
        <v>0</v>
      </c>
      <c r="AE583" s="285">
        <v>4.47</v>
      </c>
      <c r="AF583" s="418">
        <f t="shared" si="227"/>
        <v>0</v>
      </c>
      <c r="AG583" s="207"/>
      <c r="AH583" s="159"/>
      <c r="AN583"/>
      <c r="AO583"/>
    </row>
    <row r="584" spans="1:41" s="1" customFormat="1" ht="50.1" customHeight="1" thickBot="1" x14ac:dyDescent="0.3">
      <c r="A584" s="753"/>
      <c r="B584" s="230" t="s">
        <v>75</v>
      </c>
      <c r="C584" s="301" t="s">
        <v>754</v>
      </c>
      <c r="D584" s="106">
        <v>25</v>
      </c>
      <c r="E584" s="16"/>
      <c r="F584" s="37"/>
      <c r="G584" s="37"/>
      <c r="H584" s="37"/>
      <c r="I584" s="37"/>
      <c r="J584" s="37"/>
      <c r="K584" s="95"/>
      <c r="L584" s="84"/>
      <c r="M584" s="91"/>
      <c r="N584" s="83"/>
      <c r="O584" s="91"/>
      <c r="P584" s="85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421">
        <f t="shared" si="226"/>
        <v>0</v>
      </c>
      <c r="AE584" s="285">
        <v>6.17</v>
      </c>
      <c r="AF584" s="418">
        <f t="shared" si="227"/>
        <v>0</v>
      </c>
      <c r="AG584" s="207"/>
      <c r="AH584" s="159"/>
      <c r="AN584"/>
      <c r="AO584"/>
    </row>
    <row r="585" spans="1:41" s="1" customFormat="1" ht="50.1" customHeight="1" thickBot="1" x14ac:dyDescent="0.3">
      <c r="A585" s="754"/>
      <c r="B585" s="230" t="s">
        <v>76</v>
      </c>
      <c r="C585" s="301" t="s">
        <v>755</v>
      </c>
      <c r="D585" s="106">
        <v>25</v>
      </c>
      <c r="E585" s="16"/>
      <c r="F585" s="37"/>
      <c r="G585" s="37"/>
      <c r="H585" s="37"/>
      <c r="I585" s="37"/>
      <c r="J585" s="37"/>
      <c r="K585" s="96"/>
      <c r="L585" s="84"/>
      <c r="M585" s="91"/>
      <c r="N585" s="83"/>
      <c r="O585" s="91"/>
      <c r="P585" s="85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421">
        <f t="shared" si="226"/>
        <v>0</v>
      </c>
      <c r="AE585" s="285">
        <v>7.49</v>
      </c>
      <c r="AF585" s="418">
        <f t="shared" si="227"/>
        <v>0</v>
      </c>
      <c r="AG585" s="207"/>
      <c r="AH585" s="159"/>
      <c r="AN585"/>
      <c r="AO585"/>
    </row>
    <row r="586" spans="1:41" s="1" customFormat="1" ht="50.1" customHeight="1" thickBot="1" x14ac:dyDescent="0.3">
      <c r="A586" s="755"/>
      <c r="B586" s="230" t="s">
        <v>259</v>
      </c>
      <c r="C586" s="301" t="s">
        <v>756</v>
      </c>
      <c r="D586" s="106">
        <v>10</v>
      </c>
      <c r="E586" s="16"/>
      <c r="F586" s="37"/>
      <c r="G586" s="37"/>
      <c r="H586" s="37"/>
      <c r="I586" s="37"/>
      <c r="J586" s="37"/>
      <c r="K586" s="96"/>
      <c r="L586" s="96"/>
      <c r="M586" s="83"/>
      <c r="N586" s="83"/>
      <c r="O586" s="83"/>
      <c r="P586" s="85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421">
        <f t="shared" si="226"/>
        <v>0</v>
      </c>
      <c r="AE586" s="285">
        <v>3.37</v>
      </c>
      <c r="AF586" s="418">
        <f t="shared" si="227"/>
        <v>0</v>
      </c>
      <c r="AG586" s="207"/>
      <c r="AH586" s="159"/>
      <c r="AN586"/>
      <c r="AO586"/>
    </row>
    <row r="587" spans="1:41" s="135" customFormat="1" ht="50.1" customHeight="1" thickBot="1" x14ac:dyDescent="0.3">
      <c r="A587" s="753"/>
      <c r="B587" s="230" t="s">
        <v>258</v>
      </c>
      <c r="C587" s="301" t="s">
        <v>757</v>
      </c>
      <c r="D587" s="106">
        <v>10</v>
      </c>
      <c r="E587" s="16"/>
      <c r="F587" s="37"/>
      <c r="G587" s="37"/>
      <c r="H587" s="37"/>
      <c r="I587" s="37"/>
      <c r="J587" s="37"/>
      <c r="K587" s="96"/>
      <c r="L587" s="96"/>
      <c r="M587" s="83"/>
      <c r="N587" s="83"/>
      <c r="O587" s="83"/>
      <c r="P587" s="87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421">
        <f t="shared" si="226"/>
        <v>0</v>
      </c>
      <c r="AE587" s="285">
        <v>4.3600000000000003</v>
      </c>
      <c r="AF587" s="418">
        <f t="shared" si="227"/>
        <v>0</v>
      </c>
      <c r="AG587" s="207"/>
      <c r="AH587" s="159"/>
      <c r="AN587"/>
      <c r="AO587"/>
    </row>
    <row r="588" spans="1:41" s="135" customFormat="1" ht="50.1" customHeight="1" thickBot="1" x14ac:dyDescent="0.3">
      <c r="A588" s="753"/>
      <c r="B588" s="230" t="s">
        <v>260</v>
      </c>
      <c r="C588" s="301" t="s">
        <v>758</v>
      </c>
      <c r="D588" s="106">
        <v>10</v>
      </c>
      <c r="E588" s="16"/>
      <c r="F588" s="37"/>
      <c r="G588" s="37"/>
      <c r="H588" s="37"/>
      <c r="I588" s="37"/>
      <c r="J588" s="37"/>
      <c r="K588" s="96"/>
      <c r="L588" s="96"/>
      <c r="M588" s="83"/>
      <c r="N588" s="83"/>
      <c r="O588" s="83"/>
      <c r="P588" s="91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  <c r="AD588" s="421">
        <f t="shared" si="226"/>
        <v>0</v>
      </c>
      <c r="AE588" s="285">
        <v>4.8899999999999997</v>
      </c>
      <c r="AF588" s="418">
        <f t="shared" si="227"/>
        <v>0</v>
      </c>
      <c r="AG588" s="207"/>
      <c r="AH588" s="159"/>
      <c r="AN588"/>
      <c r="AO588"/>
    </row>
    <row r="589" spans="1:41" ht="50.1" customHeight="1" thickBot="1" x14ac:dyDescent="0.3">
      <c r="A589" s="753"/>
      <c r="B589" s="230" t="s">
        <v>261</v>
      </c>
      <c r="C589" s="301" t="s">
        <v>759</v>
      </c>
      <c r="D589" s="106">
        <v>10</v>
      </c>
      <c r="E589" s="16"/>
      <c r="F589" s="37"/>
      <c r="G589" s="37"/>
      <c r="H589" s="37"/>
      <c r="I589" s="37"/>
      <c r="J589" s="37"/>
      <c r="K589" s="96"/>
      <c r="L589" s="96"/>
      <c r="M589" s="83"/>
      <c r="N589" s="83"/>
      <c r="O589" s="83"/>
      <c r="P589" s="91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  <c r="AD589" s="421">
        <f t="shared" si="226"/>
        <v>0</v>
      </c>
      <c r="AE589" s="285">
        <v>6.57</v>
      </c>
      <c r="AF589" s="418">
        <f t="shared" si="227"/>
        <v>0</v>
      </c>
      <c r="AG589" s="207"/>
      <c r="AH589" s="159"/>
    </row>
    <row r="590" spans="1:41" s="1" customFormat="1" ht="50.1" customHeight="1" thickBot="1" x14ac:dyDescent="0.3">
      <c r="A590" s="754"/>
      <c r="B590" s="230" t="s">
        <v>262</v>
      </c>
      <c r="C590" s="301" t="s">
        <v>760</v>
      </c>
      <c r="D590" s="106">
        <v>10</v>
      </c>
      <c r="E590" s="16"/>
      <c r="F590" s="37"/>
      <c r="G590" s="37"/>
      <c r="H590" s="37"/>
      <c r="I590" s="37"/>
      <c r="J590" s="37"/>
      <c r="K590" s="96"/>
      <c r="L590" s="96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  <c r="AD590" s="421">
        <f t="shared" si="226"/>
        <v>0</v>
      </c>
      <c r="AE590" s="285">
        <v>7.9</v>
      </c>
      <c r="AF590" s="418">
        <f t="shared" si="227"/>
        <v>0</v>
      </c>
      <c r="AG590" s="207"/>
      <c r="AH590" s="159"/>
      <c r="AN590"/>
      <c r="AO590"/>
    </row>
    <row r="591" spans="1:41" s="1" customFormat="1" ht="115.5" customHeight="1" thickBot="1" x14ac:dyDescent="0.3">
      <c r="A591" s="511"/>
      <c r="B591" s="230" t="s">
        <v>77</v>
      </c>
      <c r="C591" s="301" t="s">
        <v>761</v>
      </c>
      <c r="D591" s="106">
        <v>25</v>
      </c>
      <c r="E591" s="16"/>
      <c r="F591" s="37"/>
      <c r="G591" s="37"/>
      <c r="H591" s="37"/>
      <c r="I591" s="37"/>
      <c r="J591" s="37"/>
      <c r="K591" s="96"/>
      <c r="L591" s="96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  <c r="AD591" s="421">
        <f t="shared" si="226"/>
        <v>0</v>
      </c>
      <c r="AE591" s="285">
        <v>0.86</v>
      </c>
      <c r="AF591" s="418">
        <f t="shared" si="227"/>
        <v>0</v>
      </c>
      <c r="AG591" s="207"/>
      <c r="AH591" s="159"/>
      <c r="AN591"/>
      <c r="AO591"/>
    </row>
    <row r="592" spans="1:41" s="1" customFormat="1" ht="50.1" customHeight="1" thickBot="1" x14ac:dyDescent="0.3">
      <c r="A592" s="632" t="s">
        <v>466</v>
      </c>
      <c r="B592" s="633"/>
      <c r="C592" s="634"/>
      <c r="D592" s="649" t="s">
        <v>467</v>
      </c>
      <c r="E592" s="197"/>
      <c r="F592" s="62" t="s">
        <v>61</v>
      </c>
      <c r="G592" s="62" t="s">
        <v>470</v>
      </c>
      <c r="H592" s="62" t="s">
        <v>471</v>
      </c>
      <c r="I592" s="96"/>
      <c r="J592" s="96"/>
      <c r="K592" s="96"/>
      <c r="L592" s="96"/>
      <c r="M592" s="83"/>
      <c r="N592" s="83"/>
      <c r="O592" s="83"/>
      <c r="P592" s="83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412" t="s">
        <v>2</v>
      </c>
      <c r="AE592" s="369" t="s">
        <v>304</v>
      </c>
      <c r="AF592" s="418" t="s">
        <v>305</v>
      </c>
      <c r="AG592" s="207"/>
      <c r="AH592" s="159"/>
      <c r="AN592"/>
      <c r="AO592"/>
    </row>
    <row r="593" spans="1:41" s="1" customFormat="1" ht="50.1" customHeight="1" thickBot="1" x14ac:dyDescent="0.3">
      <c r="A593" s="635"/>
      <c r="B593" s="636"/>
      <c r="C593" s="637"/>
      <c r="D593" s="650"/>
      <c r="E593" s="52"/>
      <c r="F593" s="63" t="s">
        <v>12</v>
      </c>
      <c r="G593" s="63" t="s">
        <v>4</v>
      </c>
      <c r="H593" s="63" t="s">
        <v>5</v>
      </c>
      <c r="I593" s="96"/>
      <c r="J593" s="96"/>
      <c r="K593" s="96"/>
      <c r="L593" s="96"/>
      <c r="M593" s="83"/>
      <c r="N593" s="83"/>
      <c r="O593" s="83"/>
      <c r="P593" s="83"/>
      <c r="Q593" s="91"/>
      <c r="R593" s="91"/>
      <c r="S593" s="91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  <c r="AD593" s="419"/>
      <c r="AE593" s="285"/>
      <c r="AF593" s="418"/>
      <c r="AG593" s="207"/>
      <c r="AH593" s="159"/>
      <c r="AN593"/>
      <c r="AO593"/>
    </row>
    <row r="594" spans="1:41" s="1" customFormat="1" ht="42" customHeight="1" thickBot="1" x14ac:dyDescent="0.3">
      <c r="A594" s="638"/>
      <c r="B594" s="639"/>
      <c r="C594" s="640"/>
      <c r="D594" s="651"/>
      <c r="E594" s="53"/>
      <c r="F594" s="491"/>
      <c r="G594" s="512"/>
      <c r="H594" s="366"/>
      <c r="I594" s="96"/>
      <c r="J594" s="96"/>
      <c r="K594" s="96"/>
      <c r="L594" s="96"/>
      <c r="M594" s="83"/>
      <c r="N594" s="83"/>
      <c r="O594" s="83"/>
      <c r="P594" s="83"/>
      <c r="Q594" s="91"/>
      <c r="R594" s="91"/>
      <c r="S594" s="91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  <c r="AD594" s="419">
        <f>SUM(AD595:AD605)</f>
        <v>0</v>
      </c>
      <c r="AE594" s="283"/>
      <c r="AF594" s="420">
        <f>SUM(AF595:AF605)</f>
        <v>0</v>
      </c>
      <c r="AG594" s="252">
        <f>AF594</f>
        <v>0</v>
      </c>
      <c r="AH594" s="159"/>
      <c r="AN594"/>
      <c r="AO594"/>
    </row>
    <row r="595" spans="1:41" s="1" customFormat="1" ht="50.1" customHeight="1" thickBot="1" x14ac:dyDescent="0.3">
      <c r="A595" s="654"/>
      <c r="B595" s="230" t="s">
        <v>138</v>
      </c>
      <c r="C595" s="291" t="s">
        <v>762</v>
      </c>
      <c r="D595" s="106">
        <v>25</v>
      </c>
      <c r="E595" s="16"/>
      <c r="F595" s="37"/>
      <c r="G595" s="37"/>
      <c r="H595" s="84"/>
      <c r="I595" s="96"/>
      <c r="J595" s="96"/>
      <c r="K595" s="96"/>
      <c r="L595" s="96"/>
      <c r="M595" s="83"/>
      <c r="N595" s="93"/>
      <c r="O595" s="91"/>
      <c r="P595" s="83"/>
      <c r="Q595" s="83"/>
      <c r="R595" s="83"/>
      <c r="S595" s="91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  <c r="AD595" s="421">
        <f t="shared" ref="AD595:AD605" si="228">SUM(ROUNDUP(F595/D595,0),ROUNDUP(G595/D595,0),ROUNDUP(H595/D595,0),ROUNDUP(I595/D595,0),ROUNDUP(J595/D595,0),ROUNDUP(K595/D595,0),ROUNDUP(L595/D595,0),ROUNDUP(M595/D595,0),ROUNDUP(N595/D595,0),ROUNDUP(O595/D595,0),ROUNDUP(P595/D595,0),ROUNDUP(Q595/D595,0),ROUNDUP(R595/D595,0),ROUNDUP(S595/D595,0),ROUNDUP(T595/D595,0),ROUNDUP(U595/D595,0),ROUNDUP(V595/D595,0),ROUNDUP(W595/D595,0),ROUNDUP(X595/D595,0),ROUNDUP(Y595/D595,0),ROUNDUP(Z595/D595,0),ROUNDUP(AA595/D595,0),ROUNDUP(AB595/D595,0),ROUNDUP(AC595/D595,0))*D595</f>
        <v>0</v>
      </c>
      <c r="AE595" s="285">
        <v>2.56</v>
      </c>
      <c r="AF595" s="418">
        <f t="shared" ref="AF595:AF605" si="229">AD595*AE595</f>
        <v>0</v>
      </c>
      <c r="AG595" s="207"/>
      <c r="AH595" s="159"/>
      <c r="AN595"/>
      <c r="AO595"/>
    </row>
    <row r="596" spans="1:41" s="1" customFormat="1" ht="50.1" customHeight="1" thickBot="1" x14ac:dyDescent="0.3">
      <c r="A596" s="654"/>
      <c r="B596" s="230" t="s">
        <v>139</v>
      </c>
      <c r="C596" s="291" t="s">
        <v>763</v>
      </c>
      <c r="D596" s="106">
        <v>25</v>
      </c>
      <c r="E596" s="16"/>
      <c r="F596" s="37"/>
      <c r="G596" s="37"/>
      <c r="H596" s="37"/>
      <c r="I596" s="84"/>
      <c r="J596" s="96"/>
      <c r="K596" s="93"/>
      <c r="L596" s="93"/>
      <c r="M596" s="83"/>
      <c r="N596" s="83"/>
      <c r="O596" s="91"/>
      <c r="P596" s="83"/>
      <c r="Q596" s="83"/>
      <c r="R596" s="83"/>
      <c r="S596" s="91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  <c r="AD596" s="421">
        <f t="shared" si="228"/>
        <v>0</v>
      </c>
      <c r="AE596" s="285">
        <v>3.24</v>
      </c>
      <c r="AF596" s="418">
        <f t="shared" si="229"/>
        <v>0</v>
      </c>
      <c r="AG596" s="207"/>
      <c r="AH596" s="159"/>
      <c r="AN596"/>
      <c r="AO596"/>
    </row>
    <row r="597" spans="1:41" s="135" customFormat="1" ht="50.1" customHeight="1" thickBot="1" x14ac:dyDescent="0.3">
      <c r="A597" s="654"/>
      <c r="B597" s="230" t="s">
        <v>140</v>
      </c>
      <c r="C597" s="291" t="s">
        <v>764</v>
      </c>
      <c r="D597" s="106">
        <v>25</v>
      </c>
      <c r="E597" s="16"/>
      <c r="F597" s="37"/>
      <c r="G597" s="37"/>
      <c r="H597" s="37"/>
      <c r="I597" s="84"/>
      <c r="J597" s="96"/>
      <c r="K597" s="93"/>
      <c r="L597" s="93"/>
      <c r="M597" s="83"/>
      <c r="N597" s="83"/>
      <c r="O597" s="91"/>
      <c r="P597" s="83"/>
      <c r="Q597" s="83"/>
      <c r="R597" s="83"/>
      <c r="S597" s="91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  <c r="AD597" s="421">
        <f t="shared" si="228"/>
        <v>0</v>
      </c>
      <c r="AE597" s="285">
        <v>4.04</v>
      </c>
      <c r="AF597" s="418">
        <f t="shared" si="229"/>
        <v>0</v>
      </c>
      <c r="AG597" s="207"/>
      <c r="AH597" s="159"/>
      <c r="AN597"/>
      <c r="AO597"/>
    </row>
    <row r="598" spans="1:41" s="135" customFormat="1" ht="50.1" customHeight="1" thickBot="1" x14ac:dyDescent="0.3">
      <c r="A598" s="655"/>
      <c r="B598" s="230" t="s">
        <v>141</v>
      </c>
      <c r="C598" s="291" t="s">
        <v>765</v>
      </c>
      <c r="D598" s="106">
        <v>25</v>
      </c>
      <c r="E598" s="16"/>
      <c r="F598" s="37"/>
      <c r="G598" s="37"/>
      <c r="H598" s="37"/>
      <c r="I598" s="84"/>
      <c r="J598" s="96"/>
      <c r="K598" s="87"/>
      <c r="L598" s="87"/>
      <c r="M598" s="83"/>
      <c r="N598" s="83"/>
      <c r="O598" s="91"/>
      <c r="P598" s="83"/>
      <c r="Q598" s="83"/>
      <c r="R598" s="83"/>
      <c r="S598" s="91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  <c r="AD598" s="421">
        <f t="shared" si="228"/>
        <v>0</v>
      </c>
      <c r="AE598" s="285">
        <v>6</v>
      </c>
      <c r="AF598" s="418">
        <f t="shared" si="229"/>
        <v>0</v>
      </c>
      <c r="AG598" s="207"/>
      <c r="AH598" s="159"/>
      <c r="AN598"/>
      <c r="AO598"/>
    </row>
    <row r="599" spans="1:41" s="1" customFormat="1" ht="50.1" customHeight="1" thickBot="1" x14ac:dyDescent="0.3">
      <c r="A599" s="654"/>
      <c r="B599" s="230" t="s">
        <v>142</v>
      </c>
      <c r="C599" s="291" t="s">
        <v>766</v>
      </c>
      <c r="D599" s="106">
        <v>25</v>
      </c>
      <c r="E599" s="16"/>
      <c r="F599" s="37"/>
      <c r="G599" s="37"/>
      <c r="H599" s="84"/>
      <c r="I599" s="84"/>
      <c r="J599" s="98"/>
      <c r="K599" s="84"/>
      <c r="L599" s="84"/>
      <c r="M599" s="93"/>
      <c r="N599" s="94"/>
      <c r="O599" s="94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  <c r="AD599" s="421">
        <f t="shared" si="228"/>
        <v>0</v>
      </c>
      <c r="AE599" s="285">
        <v>3.02</v>
      </c>
      <c r="AF599" s="418">
        <f t="shared" si="229"/>
        <v>0</v>
      </c>
      <c r="AG599" s="207"/>
      <c r="AH599" s="159"/>
      <c r="AN599"/>
      <c r="AO599"/>
    </row>
    <row r="600" spans="1:41" s="1" customFormat="1" ht="50.1" customHeight="1" thickBot="1" x14ac:dyDescent="0.3">
      <c r="A600" s="654"/>
      <c r="B600" s="230" t="s">
        <v>143</v>
      </c>
      <c r="C600" s="291" t="s">
        <v>767</v>
      </c>
      <c r="D600" s="106">
        <v>25</v>
      </c>
      <c r="E600" s="16"/>
      <c r="F600" s="37"/>
      <c r="G600" s="37"/>
      <c r="H600" s="37"/>
      <c r="I600" s="84"/>
      <c r="J600" s="98"/>
      <c r="K600" s="91"/>
      <c r="L600" s="84"/>
      <c r="M600" s="93"/>
      <c r="N600" s="94"/>
      <c r="O600" s="94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  <c r="AD600" s="421">
        <f t="shared" si="228"/>
        <v>0</v>
      </c>
      <c r="AE600" s="285">
        <v>3.73</v>
      </c>
      <c r="AF600" s="418">
        <f t="shared" si="229"/>
        <v>0</v>
      </c>
      <c r="AG600" s="207"/>
      <c r="AH600" s="159"/>
      <c r="AN600"/>
      <c r="AO600"/>
    </row>
    <row r="601" spans="1:41" s="1" customFormat="1" ht="50.1" customHeight="1" thickBot="1" x14ac:dyDescent="0.3">
      <c r="A601" s="654"/>
      <c r="B601" s="230" t="s">
        <v>144</v>
      </c>
      <c r="C601" s="291" t="s">
        <v>768</v>
      </c>
      <c r="D601" s="106">
        <v>25</v>
      </c>
      <c r="E601" s="16"/>
      <c r="F601" s="37"/>
      <c r="G601" s="37"/>
      <c r="H601" s="37"/>
      <c r="I601" s="84"/>
      <c r="J601" s="80"/>
      <c r="K601" s="83"/>
      <c r="L601" s="91"/>
      <c r="M601" s="91"/>
      <c r="N601" s="91"/>
      <c r="O601" s="91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  <c r="AD601" s="421">
        <f t="shared" si="228"/>
        <v>0</v>
      </c>
      <c r="AE601" s="285">
        <v>4.6399999999999997</v>
      </c>
      <c r="AF601" s="418">
        <f t="shared" si="229"/>
        <v>0</v>
      </c>
      <c r="AG601" s="207"/>
      <c r="AH601" s="159"/>
      <c r="AN601"/>
      <c r="AO601"/>
    </row>
    <row r="602" spans="1:41" s="1" customFormat="1" ht="50.1" customHeight="1" thickBot="1" x14ac:dyDescent="0.3">
      <c r="A602" s="749"/>
      <c r="B602" s="230" t="s">
        <v>145</v>
      </c>
      <c r="C602" s="291" t="s">
        <v>769</v>
      </c>
      <c r="D602" s="106">
        <v>25</v>
      </c>
      <c r="E602" s="16"/>
      <c r="F602" s="37"/>
      <c r="G602" s="37"/>
      <c r="H602" s="37"/>
      <c r="I602" s="84"/>
      <c r="J602" s="80"/>
      <c r="K602" s="80"/>
      <c r="L602" s="91"/>
      <c r="M602" s="91"/>
      <c r="N602" s="91"/>
      <c r="O602" s="91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  <c r="AD602" s="421">
        <f t="shared" si="228"/>
        <v>0</v>
      </c>
      <c r="AE602" s="285">
        <v>6.66</v>
      </c>
      <c r="AF602" s="418">
        <f t="shared" si="229"/>
        <v>0</v>
      </c>
      <c r="AG602" s="207"/>
      <c r="AH602" s="159"/>
      <c r="AN602"/>
      <c r="AO602"/>
    </row>
    <row r="603" spans="1:41" s="1" customFormat="1" ht="123" customHeight="1" thickBot="1" x14ac:dyDescent="0.3">
      <c r="A603" s="192"/>
      <c r="B603" s="244" t="s">
        <v>77</v>
      </c>
      <c r="C603" s="307" t="s">
        <v>564</v>
      </c>
      <c r="D603" s="126">
        <v>25</v>
      </c>
      <c r="E603" s="35"/>
      <c r="F603" s="37"/>
      <c r="G603" s="37"/>
      <c r="H603" s="37"/>
      <c r="I603" s="80"/>
      <c r="J603" s="80"/>
      <c r="K603" s="80"/>
      <c r="L603" s="91"/>
      <c r="M603" s="91"/>
      <c r="N603" s="91"/>
      <c r="O603" s="91"/>
      <c r="P603" s="94"/>
      <c r="Q603" s="94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  <c r="AD603" s="421">
        <f t="shared" si="228"/>
        <v>0</v>
      </c>
      <c r="AE603" s="285">
        <v>0.86</v>
      </c>
      <c r="AF603" s="418">
        <f t="shared" si="229"/>
        <v>0</v>
      </c>
      <c r="AG603" s="207"/>
      <c r="AH603" s="159"/>
      <c r="AN603"/>
      <c r="AO603"/>
    </row>
    <row r="604" spans="1:41" s="1" customFormat="1" ht="120" customHeight="1" thickBot="1" x14ac:dyDescent="0.3">
      <c r="A604" s="402"/>
      <c r="B604" s="230" t="s">
        <v>136</v>
      </c>
      <c r="C604" s="291" t="s">
        <v>825</v>
      </c>
      <c r="D604" s="106">
        <v>10</v>
      </c>
      <c r="E604" s="16"/>
      <c r="F604" s="37"/>
      <c r="G604" s="99"/>
      <c r="H604" s="37"/>
      <c r="I604" s="91"/>
      <c r="J604" s="99"/>
      <c r="K604" s="99"/>
      <c r="L604" s="99"/>
      <c r="M604" s="91"/>
      <c r="N604" s="91"/>
      <c r="O604" s="91"/>
      <c r="P604" s="91"/>
      <c r="Q604" s="96"/>
      <c r="R604" s="91"/>
      <c r="S604" s="91"/>
      <c r="T604" s="91"/>
      <c r="U604" s="83"/>
      <c r="V604" s="83"/>
      <c r="W604" s="83"/>
      <c r="X604" s="83"/>
      <c r="Y604" s="83"/>
      <c r="Z604" s="83"/>
      <c r="AA604" s="83"/>
      <c r="AB604" s="83"/>
      <c r="AC604" s="83"/>
      <c r="AD604" s="421">
        <f t="shared" si="228"/>
        <v>0</v>
      </c>
      <c r="AE604" s="285">
        <v>8.1</v>
      </c>
      <c r="AF604" s="418">
        <f t="shared" si="229"/>
        <v>0</v>
      </c>
      <c r="AG604" s="207"/>
      <c r="AH604" s="159"/>
      <c r="AN604"/>
      <c r="AO604"/>
    </row>
    <row r="605" spans="1:41" s="1" customFormat="1" ht="120" customHeight="1" thickBot="1" x14ac:dyDescent="0.3">
      <c r="A605" s="402"/>
      <c r="B605" s="230" t="s">
        <v>137</v>
      </c>
      <c r="C605" s="291" t="s">
        <v>826</v>
      </c>
      <c r="D605" s="106">
        <v>10</v>
      </c>
      <c r="E605" s="16"/>
      <c r="F605" s="37"/>
      <c r="G605" s="176"/>
      <c r="H605" s="84"/>
      <c r="I605" s="91"/>
      <c r="J605" s="99"/>
      <c r="K605" s="99"/>
      <c r="L605" s="99"/>
      <c r="M605" s="91"/>
      <c r="N605" s="91"/>
      <c r="O605" s="91"/>
      <c r="P605" s="91"/>
      <c r="Q605" s="96"/>
      <c r="R605" s="91"/>
      <c r="S605" s="91"/>
      <c r="T605" s="91"/>
      <c r="U605" s="83"/>
      <c r="V605" s="83"/>
      <c r="W605" s="83"/>
      <c r="X605" s="83"/>
      <c r="Y605" s="83"/>
      <c r="Z605" s="83"/>
      <c r="AA605" s="83"/>
      <c r="AB605" s="83"/>
      <c r="AC605" s="83"/>
      <c r="AD605" s="421">
        <f t="shared" si="228"/>
        <v>0</v>
      </c>
      <c r="AE605" s="285">
        <v>6.1</v>
      </c>
      <c r="AF605" s="418">
        <f t="shared" si="229"/>
        <v>0</v>
      </c>
      <c r="AG605" s="207"/>
      <c r="AH605" s="159"/>
      <c r="AN605"/>
      <c r="AO605"/>
    </row>
    <row r="606" spans="1:41" s="1" customFormat="1" ht="50.1" customHeight="1" thickBot="1" x14ac:dyDescent="0.3">
      <c r="A606" s="632" t="s">
        <v>466</v>
      </c>
      <c r="B606" s="633"/>
      <c r="C606" s="634"/>
      <c r="D606" s="649" t="s">
        <v>467</v>
      </c>
      <c r="E606" s="197"/>
      <c r="F606" s="62" t="s">
        <v>61</v>
      </c>
      <c r="G606" s="62" t="s">
        <v>471</v>
      </c>
      <c r="H606" s="80"/>
      <c r="I606" s="80"/>
      <c r="J606" s="80"/>
      <c r="K606" s="80"/>
      <c r="L606" s="91"/>
      <c r="M606" s="91"/>
      <c r="N606" s="91"/>
      <c r="O606" s="91"/>
      <c r="P606" s="91"/>
      <c r="Q606" s="91"/>
      <c r="R606" s="85"/>
      <c r="S606" s="85"/>
      <c r="T606" s="85"/>
      <c r="U606" s="85"/>
      <c r="V606" s="85"/>
      <c r="W606" s="85"/>
      <c r="X606" s="85"/>
      <c r="Y606" s="85"/>
      <c r="Z606" s="85"/>
      <c r="AA606" s="85"/>
      <c r="AB606" s="85"/>
      <c r="AC606" s="85"/>
      <c r="AD606" s="412" t="s">
        <v>2</v>
      </c>
      <c r="AE606" s="369" t="s">
        <v>304</v>
      </c>
      <c r="AF606" s="418" t="s">
        <v>305</v>
      </c>
      <c r="AG606" s="207"/>
      <c r="AH606" s="159"/>
      <c r="AN606"/>
      <c r="AO606"/>
    </row>
    <row r="607" spans="1:41" s="1" customFormat="1" ht="50.1" customHeight="1" thickBot="1" x14ac:dyDescent="0.35">
      <c r="A607" s="635"/>
      <c r="B607" s="636"/>
      <c r="C607" s="637"/>
      <c r="D607" s="650"/>
      <c r="E607" s="52"/>
      <c r="F607" s="63" t="s">
        <v>12</v>
      </c>
      <c r="G607" s="63" t="s">
        <v>5</v>
      </c>
      <c r="H607" s="80"/>
      <c r="I607" s="80"/>
      <c r="J607" s="80"/>
      <c r="K607" s="80"/>
      <c r="L607" s="91"/>
      <c r="M607" s="91"/>
      <c r="N607" s="91"/>
      <c r="O607" s="91"/>
      <c r="P607" s="91"/>
      <c r="Q607" s="91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419"/>
      <c r="AE607" s="284"/>
      <c r="AF607" s="418"/>
      <c r="AG607" s="207"/>
      <c r="AH607" s="159"/>
      <c r="AN607"/>
      <c r="AO607"/>
    </row>
    <row r="608" spans="1:41" s="1" customFormat="1" ht="43.5" customHeight="1" thickBot="1" x14ac:dyDescent="0.3">
      <c r="A608" s="638"/>
      <c r="B608" s="639"/>
      <c r="C608" s="640"/>
      <c r="D608" s="651"/>
      <c r="E608" s="53"/>
      <c r="F608" s="13"/>
      <c r="G608" s="11"/>
      <c r="H608" s="80"/>
      <c r="I608" s="80"/>
      <c r="J608" s="80"/>
      <c r="K608" s="80"/>
      <c r="L608" s="91"/>
      <c r="M608" s="91"/>
      <c r="N608" s="91"/>
      <c r="O608" s="91"/>
      <c r="P608" s="91"/>
      <c r="Q608" s="91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419">
        <f>SUM(AD609:AD621)</f>
        <v>0</v>
      </c>
      <c r="AE608" s="283"/>
      <c r="AF608" s="420">
        <f t="shared" ref="AF608" si="230">SUM(AF609:AF621)</f>
        <v>0</v>
      </c>
      <c r="AG608" s="252">
        <f>AF608</f>
        <v>0</v>
      </c>
      <c r="AH608" s="159"/>
      <c r="AN608"/>
      <c r="AO608"/>
    </row>
    <row r="609" spans="1:41" s="1" customFormat="1" ht="35.1" customHeight="1" thickBot="1" x14ac:dyDescent="0.3">
      <c r="A609" s="657"/>
      <c r="B609" s="230" t="s">
        <v>105</v>
      </c>
      <c r="C609" s="291" t="s">
        <v>770</v>
      </c>
      <c r="D609" s="106">
        <v>20</v>
      </c>
      <c r="E609" s="16"/>
      <c r="F609" s="37"/>
      <c r="G609" s="37"/>
      <c r="H609" s="80"/>
      <c r="I609" s="80"/>
      <c r="J609" s="80"/>
      <c r="K609" s="80"/>
      <c r="L609" s="91"/>
      <c r="M609" s="91"/>
      <c r="N609" s="91"/>
      <c r="O609" s="91"/>
      <c r="P609" s="91"/>
      <c r="Q609" s="91"/>
      <c r="R609" s="91"/>
      <c r="S609" s="91"/>
      <c r="T609" s="91"/>
      <c r="U609" s="83"/>
      <c r="V609" s="83"/>
      <c r="W609" s="83"/>
      <c r="X609" s="83"/>
      <c r="Y609" s="83"/>
      <c r="Z609" s="83"/>
      <c r="AA609" s="83"/>
      <c r="AB609" s="83"/>
      <c r="AC609" s="83"/>
      <c r="AD609" s="421">
        <f>SUM(ROUNDUP(F609/D609,0),ROUNDUP(G609/D609,0),ROUNDUP(I609/D609,0),ROUNDUP(J609/D609,0),ROUNDUP(K609/D609,0),ROUNDUP(L609/D609,0),ROUNDUP(M609/D609,0),ROUNDUP(N609/D609,0),ROUNDUP(O609/D609,0),ROUNDUP(P609/D609,0),ROUNDUP(Q609/D609,0),ROUNDUP(R609/D609,0),ROUNDUP(S609/D609,0),ROUNDUP(T609/D609,0),ROUNDUP(U609/D609,0),ROUNDUP(V609/D609,0),ROUNDUP(W609/D609,0),ROUNDUP(X609/D609,0),ROUNDUP(Y609/D609,0),ROUNDUP(Z609/D609,0),ROUNDUP(AA609/D609,0),ROUNDUP(AB609/D609,0),ROUNDUP(AC609/D609,0))*D609</f>
        <v>0</v>
      </c>
      <c r="AE609" s="285">
        <v>0.83</v>
      </c>
      <c r="AF609" s="418">
        <f t="shared" ref="AF609:AF621" si="231">AD609*AE609</f>
        <v>0</v>
      </c>
      <c r="AG609" s="207"/>
      <c r="AH609" s="159"/>
      <c r="AN609"/>
      <c r="AO609"/>
    </row>
    <row r="610" spans="1:41" s="1" customFormat="1" ht="35.1" customHeight="1" thickBot="1" x14ac:dyDescent="0.3">
      <c r="A610" s="648"/>
      <c r="B610" s="230" t="s">
        <v>106</v>
      </c>
      <c r="C610" s="291" t="s">
        <v>771</v>
      </c>
      <c r="D610" s="106">
        <v>20</v>
      </c>
      <c r="E610" s="16"/>
      <c r="F610" s="37"/>
      <c r="G610" s="37"/>
      <c r="H610" s="80"/>
      <c r="I610" s="80"/>
      <c r="J610" s="80"/>
      <c r="K610" s="80"/>
      <c r="L610" s="91"/>
      <c r="M610" s="91"/>
      <c r="N610" s="91"/>
      <c r="O610" s="91"/>
      <c r="P610" s="91"/>
      <c r="Q610" s="91"/>
      <c r="R610" s="91"/>
      <c r="S610" s="91"/>
      <c r="T610" s="91"/>
      <c r="U610" s="83"/>
      <c r="V610" s="83"/>
      <c r="W610" s="83"/>
      <c r="X610" s="83"/>
      <c r="Y610" s="83"/>
      <c r="Z610" s="83"/>
      <c r="AA610" s="83"/>
      <c r="AB610" s="83"/>
      <c r="AC610" s="83"/>
      <c r="AD610" s="421">
        <f t="shared" ref="AD610:AD621" si="232">SUM(ROUNDUP(F610/D610,0),ROUNDUP(G610/D610,0),ROUNDUP(I610/D610,0),ROUNDUP(J610/D610,0),ROUNDUP(K610/D610,0),ROUNDUP(L610/D610,0),ROUNDUP(M610/D610,0),ROUNDUP(N610/D610,0),ROUNDUP(O610/D610,0),ROUNDUP(P610/D610,0),ROUNDUP(Q610/D610,0),ROUNDUP(R610/D610,0),ROUNDUP(S610/D610,0),ROUNDUP(T610/D610,0),ROUNDUP(U610/D610,0),ROUNDUP(V610/D610,0),ROUNDUP(W610/D610,0),ROUNDUP(X610/D610,0),ROUNDUP(Y610/D610,0),ROUNDUP(Z610/D610,0),ROUNDUP(AA610/D610,0),ROUNDUP(AB610/D610,0),ROUNDUP(AC610/D610,0))*D610</f>
        <v>0</v>
      </c>
      <c r="AE610" s="285">
        <v>1.07</v>
      </c>
      <c r="AF610" s="418">
        <f t="shared" si="231"/>
        <v>0</v>
      </c>
      <c r="AG610" s="207"/>
      <c r="AH610" s="159"/>
      <c r="AN610"/>
      <c r="AO610"/>
    </row>
    <row r="611" spans="1:41" s="1" customFormat="1" ht="35.1" customHeight="1" thickBot="1" x14ac:dyDescent="0.3">
      <c r="A611" s="648"/>
      <c r="B611" s="230" t="s">
        <v>107</v>
      </c>
      <c r="C611" s="291" t="s">
        <v>772</v>
      </c>
      <c r="D611" s="106">
        <v>20</v>
      </c>
      <c r="E611" s="16"/>
      <c r="F611" s="37"/>
      <c r="G611" s="37"/>
      <c r="H611" s="80"/>
      <c r="I611" s="80"/>
      <c r="J611" s="80"/>
      <c r="K611" s="80"/>
      <c r="L611" s="91"/>
      <c r="M611" s="91"/>
      <c r="N611" s="91"/>
      <c r="O611" s="91"/>
      <c r="P611" s="91"/>
      <c r="Q611" s="91"/>
      <c r="R611" s="91"/>
      <c r="S611" s="91"/>
      <c r="T611" s="91"/>
      <c r="U611" s="83"/>
      <c r="V611" s="83"/>
      <c r="W611" s="83"/>
      <c r="X611" s="83"/>
      <c r="Y611" s="83"/>
      <c r="Z611" s="83"/>
      <c r="AA611" s="83"/>
      <c r="AB611" s="83"/>
      <c r="AC611" s="83"/>
      <c r="AD611" s="421">
        <f t="shared" si="232"/>
        <v>0</v>
      </c>
      <c r="AE611" s="285">
        <v>1.41</v>
      </c>
      <c r="AF611" s="418">
        <f t="shared" si="231"/>
        <v>0</v>
      </c>
      <c r="AG611" s="207"/>
      <c r="AH611" s="159"/>
      <c r="AN611"/>
      <c r="AO611"/>
    </row>
    <row r="612" spans="1:41" s="3" customFormat="1" ht="35.1" customHeight="1" thickBot="1" x14ac:dyDescent="0.3">
      <c r="A612" s="648"/>
      <c r="B612" s="230" t="s">
        <v>108</v>
      </c>
      <c r="C612" s="291" t="s">
        <v>773</v>
      </c>
      <c r="D612" s="106">
        <v>20</v>
      </c>
      <c r="E612" s="16"/>
      <c r="F612" s="37"/>
      <c r="G612" s="37"/>
      <c r="H612" s="80"/>
      <c r="I612" s="80"/>
      <c r="J612" s="80"/>
      <c r="K612" s="80"/>
      <c r="L612" s="91"/>
      <c r="M612" s="91"/>
      <c r="N612" s="91"/>
      <c r="O612" s="91"/>
      <c r="P612" s="91"/>
      <c r="Q612" s="91"/>
      <c r="R612" s="91"/>
      <c r="S612" s="91"/>
      <c r="T612" s="91"/>
      <c r="U612" s="83"/>
      <c r="V612" s="83"/>
      <c r="W612" s="83"/>
      <c r="X612" s="83"/>
      <c r="Y612" s="83"/>
      <c r="Z612" s="83"/>
      <c r="AA612" s="83"/>
      <c r="AB612" s="83"/>
      <c r="AC612" s="83"/>
      <c r="AD612" s="421">
        <f t="shared" si="232"/>
        <v>0</v>
      </c>
      <c r="AE612" s="285">
        <v>2</v>
      </c>
      <c r="AF612" s="418">
        <f t="shared" si="231"/>
        <v>0</v>
      </c>
      <c r="AG612" s="207"/>
      <c r="AH612" s="159"/>
      <c r="AN612"/>
      <c r="AO612"/>
    </row>
    <row r="613" spans="1:41" s="3" customFormat="1" ht="35.1" customHeight="1" thickBot="1" x14ac:dyDescent="0.3">
      <c r="A613" s="648"/>
      <c r="B613" s="230" t="s">
        <v>109</v>
      </c>
      <c r="C613" s="291" t="s">
        <v>774</v>
      </c>
      <c r="D613" s="106">
        <v>20</v>
      </c>
      <c r="E613" s="16"/>
      <c r="F613" s="37"/>
      <c r="G613" s="37"/>
      <c r="H613" s="80"/>
      <c r="I613" s="80"/>
      <c r="J613" s="80"/>
      <c r="K613" s="80"/>
      <c r="L613" s="80"/>
      <c r="M613" s="91"/>
      <c r="N613" s="91"/>
      <c r="O613" s="91"/>
      <c r="P613" s="91"/>
      <c r="Q613" s="91"/>
      <c r="R613" s="91"/>
      <c r="S613" s="91"/>
      <c r="T613" s="91"/>
      <c r="U613" s="83"/>
      <c r="V613" s="83"/>
      <c r="W613" s="83"/>
      <c r="X613" s="83"/>
      <c r="Y613" s="83"/>
      <c r="Z613" s="83"/>
      <c r="AA613" s="83"/>
      <c r="AB613" s="83"/>
      <c r="AC613" s="83"/>
      <c r="AD613" s="421">
        <f t="shared" si="232"/>
        <v>0</v>
      </c>
      <c r="AE613" s="285">
        <v>2.92</v>
      </c>
      <c r="AF613" s="418">
        <f t="shared" si="231"/>
        <v>0</v>
      </c>
      <c r="AG613" s="207"/>
      <c r="AH613" s="159"/>
      <c r="AN613"/>
      <c r="AO613"/>
    </row>
    <row r="614" spans="1:41" s="1" customFormat="1" ht="35.1" customHeight="1" thickBot="1" x14ac:dyDescent="0.3">
      <c r="A614" s="648"/>
      <c r="B614" s="230" t="s">
        <v>110</v>
      </c>
      <c r="C614" s="291" t="s">
        <v>775</v>
      </c>
      <c r="D614" s="106">
        <v>20</v>
      </c>
      <c r="E614" s="16"/>
      <c r="F614" s="37"/>
      <c r="G614" s="37"/>
      <c r="H614" s="80"/>
      <c r="I614" s="80"/>
      <c r="J614" s="80"/>
      <c r="K614" s="80"/>
      <c r="L614" s="80"/>
      <c r="M614" s="91"/>
      <c r="N614" s="91"/>
      <c r="O614" s="91"/>
      <c r="P614" s="91"/>
      <c r="Q614" s="91"/>
      <c r="R614" s="91"/>
      <c r="S614" s="91"/>
      <c r="T614" s="91"/>
      <c r="U614" s="83"/>
      <c r="V614" s="83"/>
      <c r="W614" s="83"/>
      <c r="X614" s="83"/>
      <c r="Y614" s="83"/>
      <c r="Z614" s="83"/>
      <c r="AA614" s="83"/>
      <c r="AB614" s="83"/>
      <c r="AC614" s="83"/>
      <c r="AD614" s="421">
        <f t="shared" si="232"/>
        <v>0</v>
      </c>
      <c r="AE614" s="285">
        <v>3.79</v>
      </c>
      <c r="AF614" s="418">
        <f t="shared" si="231"/>
        <v>0</v>
      </c>
      <c r="AG614" s="207"/>
      <c r="AH614" s="159"/>
      <c r="AN614"/>
      <c r="AO614"/>
    </row>
    <row r="615" spans="1:41" s="1" customFormat="1" ht="35.1" customHeight="1" thickBot="1" x14ac:dyDescent="0.3">
      <c r="A615" s="648"/>
      <c r="B615" s="230" t="s">
        <v>111</v>
      </c>
      <c r="C615" s="291" t="s">
        <v>776</v>
      </c>
      <c r="D615" s="106">
        <v>20</v>
      </c>
      <c r="E615" s="16"/>
      <c r="F615" s="37"/>
      <c r="G615" s="37"/>
      <c r="H615" s="80"/>
      <c r="I615" s="80"/>
      <c r="J615" s="80"/>
      <c r="K615" s="80"/>
      <c r="L615" s="80"/>
      <c r="M615" s="91"/>
      <c r="N615" s="91"/>
      <c r="O615" s="91"/>
      <c r="P615" s="91"/>
      <c r="Q615" s="91"/>
      <c r="R615" s="91"/>
      <c r="S615" s="91"/>
      <c r="T615" s="91"/>
      <c r="U615" s="83"/>
      <c r="V615" s="83"/>
      <c r="W615" s="83"/>
      <c r="X615" s="83"/>
      <c r="Y615" s="83"/>
      <c r="Z615" s="83"/>
      <c r="AA615" s="83"/>
      <c r="AB615" s="83"/>
      <c r="AC615" s="83"/>
      <c r="AD615" s="421">
        <f t="shared" si="232"/>
        <v>0</v>
      </c>
      <c r="AE615" s="285">
        <v>4.42</v>
      </c>
      <c r="AF615" s="418">
        <f t="shared" si="231"/>
        <v>0</v>
      </c>
      <c r="AG615" s="207"/>
      <c r="AH615" s="159"/>
      <c r="AN615"/>
      <c r="AO615"/>
    </row>
    <row r="616" spans="1:41" s="135" customFormat="1" ht="35.1" customHeight="1" thickBot="1" x14ac:dyDescent="0.3">
      <c r="A616" s="648"/>
      <c r="B616" s="230" t="s">
        <v>112</v>
      </c>
      <c r="C616" s="291" t="s">
        <v>777</v>
      </c>
      <c r="D616" s="106">
        <v>10</v>
      </c>
      <c r="E616" s="200"/>
      <c r="F616" s="37"/>
      <c r="G616" s="37"/>
      <c r="H616" s="80"/>
      <c r="I616" s="80"/>
      <c r="J616" s="80"/>
      <c r="K616" s="80"/>
      <c r="L616" s="80"/>
      <c r="M616" s="91"/>
      <c r="N616" s="91"/>
      <c r="O616" s="91"/>
      <c r="P616" s="91"/>
      <c r="Q616" s="91"/>
      <c r="R616" s="91"/>
      <c r="S616" s="91"/>
      <c r="T616" s="91"/>
      <c r="U616" s="83"/>
      <c r="V616" s="83"/>
      <c r="W616" s="83"/>
      <c r="X616" s="83"/>
      <c r="Y616" s="83"/>
      <c r="Z616" s="83"/>
      <c r="AA616" s="83"/>
      <c r="AB616" s="83"/>
      <c r="AC616" s="83"/>
      <c r="AD616" s="421">
        <f t="shared" si="232"/>
        <v>0</v>
      </c>
      <c r="AE616" s="285">
        <v>6.9</v>
      </c>
      <c r="AF616" s="418">
        <f t="shared" si="231"/>
        <v>0</v>
      </c>
      <c r="AG616" s="207"/>
      <c r="AH616" s="159"/>
      <c r="AN616"/>
      <c r="AO616"/>
    </row>
    <row r="617" spans="1:41" s="135" customFormat="1" ht="35.1" customHeight="1" thickBot="1" x14ac:dyDescent="0.3">
      <c r="A617" s="648"/>
      <c r="B617" s="230" t="s">
        <v>113</v>
      </c>
      <c r="C617" s="291" t="s">
        <v>778</v>
      </c>
      <c r="D617" s="513">
        <v>10</v>
      </c>
      <c r="E617" s="16"/>
      <c r="F617" s="37"/>
      <c r="G617" s="37"/>
      <c r="H617" s="80"/>
      <c r="I617" s="80"/>
      <c r="J617" s="80"/>
      <c r="K617" s="80"/>
      <c r="L617" s="80"/>
      <c r="M617" s="91"/>
      <c r="N617" s="91"/>
      <c r="O617" s="91"/>
      <c r="P617" s="91"/>
      <c r="Q617" s="91"/>
      <c r="R617" s="91"/>
      <c r="S617" s="91"/>
      <c r="T617" s="91"/>
      <c r="U617" s="83"/>
      <c r="V617" s="83"/>
      <c r="W617" s="83"/>
      <c r="X617" s="83"/>
      <c r="Y617" s="83"/>
      <c r="Z617" s="83"/>
      <c r="AA617" s="83"/>
      <c r="AB617" s="83"/>
      <c r="AC617" s="83"/>
      <c r="AD617" s="421">
        <f t="shared" si="232"/>
        <v>0</v>
      </c>
      <c r="AE617" s="285">
        <v>11.2</v>
      </c>
      <c r="AF617" s="418">
        <f t="shared" si="231"/>
        <v>0</v>
      </c>
      <c r="AG617" s="207"/>
      <c r="AH617" s="159"/>
      <c r="AN617"/>
      <c r="AO617"/>
    </row>
    <row r="618" spans="1:41" ht="35.1" customHeight="1" thickBot="1" x14ac:dyDescent="0.3">
      <c r="A618" s="658"/>
      <c r="B618" s="230" t="s">
        <v>114</v>
      </c>
      <c r="C618" s="291" t="s">
        <v>779</v>
      </c>
      <c r="D618" s="127">
        <v>10</v>
      </c>
      <c r="E618" s="24"/>
      <c r="F618" s="37"/>
      <c r="G618" s="37"/>
      <c r="H618" s="87"/>
      <c r="I618" s="87"/>
      <c r="J618" s="87"/>
      <c r="K618" s="87"/>
      <c r="L618" s="84"/>
      <c r="M618" s="91"/>
      <c r="N618" s="91"/>
      <c r="O618" s="91"/>
      <c r="P618" s="91"/>
      <c r="Q618" s="91"/>
      <c r="R618" s="91"/>
      <c r="S618" s="91"/>
      <c r="T618" s="91"/>
      <c r="U618" s="83"/>
      <c r="V618" s="83"/>
      <c r="W618" s="83"/>
      <c r="X618" s="83"/>
      <c r="Y618" s="83"/>
      <c r="Z618" s="83"/>
      <c r="AA618" s="83"/>
      <c r="AB618" s="83"/>
      <c r="AC618" s="83"/>
      <c r="AD618" s="421">
        <f t="shared" si="232"/>
        <v>0</v>
      </c>
      <c r="AE618" s="285">
        <v>16.36</v>
      </c>
      <c r="AF618" s="418">
        <f t="shared" si="231"/>
        <v>0</v>
      </c>
      <c r="AG618" s="207"/>
      <c r="AH618" s="159"/>
    </row>
    <row r="619" spans="1:41" s="1" customFormat="1" ht="35.1" customHeight="1" thickBot="1" x14ac:dyDescent="0.3">
      <c r="A619" s="658"/>
      <c r="B619" s="230" t="s">
        <v>115</v>
      </c>
      <c r="C619" s="291" t="s">
        <v>780</v>
      </c>
      <c r="D619" s="127">
        <v>10</v>
      </c>
      <c r="E619" s="25"/>
      <c r="F619" s="37"/>
      <c r="G619" s="37"/>
      <c r="H619" s="92"/>
      <c r="I619" s="92"/>
      <c r="J619" s="92"/>
      <c r="K619" s="92"/>
      <c r="L619" s="84"/>
      <c r="M619" s="91"/>
      <c r="N619" s="91"/>
      <c r="O619" s="91"/>
      <c r="P619" s="91"/>
      <c r="Q619" s="91"/>
      <c r="R619" s="91"/>
      <c r="S619" s="91"/>
      <c r="T619" s="91"/>
      <c r="U619" s="83"/>
      <c r="V619" s="83"/>
      <c r="W619" s="83"/>
      <c r="X619" s="83"/>
      <c r="Y619" s="83"/>
      <c r="Z619" s="83"/>
      <c r="AA619" s="83"/>
      <c r="AB619" s="83"/>
      <c r="AC619" s="83"/>
      <c r="AD619" s="421">
        <f t="shared" si="232"/>
        <v>0</v>
      </c>
      <c r="AE619" s="285">
        <v>23.31</v>
      </c>
      <c r="AF619" s="418">
        <f t="shared" si="231"/>
        <v>0</v>
      </c>
      <c r="AG619" s="207"/>
      <c r="AH619" s="159"/>
      <c r="AN619"/>
      <c r="AO619"/>
    </row>
    <row r="620" spans="1:41" s="1" customFormat="1" ht="35.1" customHeight="1" thickBot="1" x14ac:dyDescent="0.3">
      <c r="A620" s="658"/>
      <c r="B620" s="230" t="s">
        <v>116</v>
      </c>
      <c r="C620" s="291" t="s">
        <v>781</v>
      </c>
      <c r="D620" s="127">
        <v>10</v>
      </c>
      <c r="E620" s="25"/>
      <c r="F620" s="37"/>
      <c r="G620" s="37"/>
      <c r="H620" s="91"/>
      <c r="I620" s="91"/>
      <c r="J620" s="91"/>
      <c r="K620" s="91"/>
      <c r="L620" s="84"/>
      <c r="M620" s="91"/>
      <c r="N620" s="91"/>
      <c r="O620" s="91"/>
      <c r="P620" s="91"/>
      <c r="Q620" s="91"/>
      <c r="R620" s="91"/>
      <c r="S620" s="91"/>
      <c r="T620" s="91"/>
      <c r="U620" s="83"/>
      <c r="V620" s="83"/>
      <c r="W620" s="83"/>
      <c r="X620" s="83"/>
      <c r="Y620" s="83"/>
      <c r="Z620" s="83"/>
      <c r="AA620" s="83"/>
      <c r="AB620" s="83"/>
      <c r="AC620" s="83"/>
      <c r="AD620" s="421">
        <f t="shared" si="232"/>
        <v>0</v>
      </c>
      <c r="AE620" s="285">
        <v>39.81</v>
      </c>
      <c r="AF620" s="418">
        <f t="shared" si="231"/>
        <v>0</v>
      </c>
      <c r="AG620" s="207"/>
      <c r="AH620" s="159"/>
      <c r="AN620"/>
      <c r="AO620"/>
    </row>
    <row r="621" spans="1:41" s="1" customFormat="1" ht="35.1" customHeight="1" thickBot="1" x14ac:dyDescent="0.3">
      <c r="A621" s="658"/>
      <c r="B621" s="230" t="s">
        <v>117</v>
      </c>
      <c r="C621" s="291" t="s">
        <v>782</v>
      </c>
      <c r="D621" s="127">
        <v>5</v>
      </c>
      <c r="E621" s="26"/>
      <c r="F621" s="37"/>
      <c r="G621" s="37"/>
      <c r="H621" s="91"/>
      <c r="I621" s="91"/>
      <c r="J621" s="91"/>
      <c r="K621" s="84"/>
      <c r="L621" s="84"/>
      <c r="M621" s="91"/>
      <c r="N621" s="91"/>
      <c r="O621" s="91"/>
      <c r="P621" s="91"/>
      <c r="Q621" s="91"/>
      <c r="R621" s="91"/>
      <c r="S621" s="91"/>
      <c r="T621" s="91"/>
      <c r="U621" s="83"/>
      <c r="V621" s="83"/>
      <c r="W621" s="83"/>
      <c r="X621" s="83"/>
      <c r="Y621" s="83"/>
      <c r="Z621" s="83"/>
      <c r="AA621" s="83"/>
      <c r="AB621" s="83"/>
      <c r="AC621" s="83"/>
      <c r="AD621" s="421">
        <f t="shared" si="232"/>
        <v>0</v>
      </c>
      <c r="AE621" s="285">
        <v>58.4</v>
      </c>
      <c r="AF621" s="418">
        <f t="shared" si="231"/>
        <v>0</v>
      </c>
      <c r="AG621" s="207"/>
      <c r="AH621" s="159"/>
      <c r="AN621"/>
      <c r="AO621"/>
    </row>
    <row r="622" spans="1:41" s="1" customFormat="1" ht="50.1" customHeight="1" thickBot="1" x14ac:dyDescent="0.3">
      <c r="A622" s="684" t="s">
        <v>466</v>
      </c>
      <c r="B622" s="685"/>
      <c r="C622" s="686"/>
      <c r="D622" s="665" t="s">
        <v>467</v>
      </c>
      <c r="E622" s="51"/>
      <c r="F622" s="62" t="s">
        <v>61</v>
      </c>
      <c r="G622" s="62" t="s">
        <v>471</v>
      </c>
      <c r="H622" s="83"/>
      <c r="I622" s="83"/>
      <c r="J622" s="91"/>
      <c r="K622" s="91"/>
      <c r="L622" s="91"/>
      <c r="M622" s="91"/>
      <c r="N622" s="91"/>
      <c r="O622" s="91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  <c r="AC622" s="85"/>
      <c r="AD622" s="412" t="s">
        <v>2</v>
      </c>
      <c r="AE622" s="369" t="s">
        <v>304</v>
      </c>
      <c r="AF622" s="418" t="s">
        <v>305</v>
      </c>
      <c r="AG622" s="207"/>
      <c r="AH622" s="159"/>
      <c r="AN622"/>
      <c r="AO622"/>
    </row>
    <row r="623" spans="1:41" s="1" customFormat="1" ht="50.1" customHeight="1" thickBot="1" x14ac:dyDescent="0.35">
      <c r="A623" s="635"/>
      <c r="B623" s="636"/>
      <c r="C623" s="637"/>
      <c r="D623" s="650"/>
      <c r="E623" s="52"/>
      <c r="F623" s="63" t="s">
        <v>12</v>
      </c>
      <c r="G623" s="63" t="s">
        <v>5</v>
      </c>
      <c r="H623" s="80"/>
      <c r="I623" s="80"/>
      <c r="J623" s="91"/>
      <c r="K623" s="91"/>
      <c r="L623" s="91"/>
      <c r="M623" s="91"/>
      <c r="N623" s="91"/>
      <c r="O623" s="91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419"/>
      <c r="AE623" s="284"/>
      <c r="AF623" s="418"/>
      <c r="AG623" s="207"/>
      <c r="AH623" s="159"/>
      <c r="AN623"/>
      <c r="AO623"/>
    </row>
    <row r="624" spans="1:41" s="1" customFormat="1" ht="43.5" customHeight="1" thickBot="1" x14ac:dyDescent="0.3">
      <c r="A624" s="638"/>
      <c r="B624" s="639"/>
      <c r="C624" s="640"/>
      <c r="D624" s="651"/>
      <c r="E624" s="53"/>
      <c r="F624" s="13"/>
      <c r="G624" s="11"/>
      <c r="H624" s="80"/>
      <c r="I624" s="80"/>
      <c r="J624" s="91"/>
      <c r="K624" s="91"/>
      <c r="L624" s="91"/>
      <c r="M624" s="91"/>
      <c r="N624" s="91"/>
      <c r="O624" s="91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419">
        <f>SUM(AD625:AD637)</f>
        <v>0</v>
      </c>
      <c r="AE624" s="283"/>
      <c r="AF624" s="420">
        <f t="shared" ref="AF624" si="233">SUM(AF625:AF637)</f>
        <v>0</v>
      </c>
      <c r="AG624" s="252">
        <f>AF624</f>
        <v>0</v>
      </c>
      <c r="AH624" s="159"/>
      <c r="AN624"/>
      <c r="AO624"/>
    </row>
    <row r="625" spans="1:41" s="1" customFormat="1" ht="35.1" customHeight="1" thickBot="1" x14ac:dyDescent="0.3">
      <c r="A625" s="658"/>
      <c r="B625" s="230" t="s">
        <v>118</v>
      </c>
      <c r="C625" s="291" t="s">
        <v>783</v>
      </c>
      <c r="D625" s="106">
        <v>20</v>
      </c>
      <c r="E625" s="22"/>
      <c r="F625" s="37"/>
      <c r="G625" s="37"/>
      <c r="H625" s="80"/>
      <c r="I625" s="80"/>
      <c r="J625" s="80"/>
      <c r="K625" s="80"/>
      <c r="L625" s="91"/>
      <c r="M625" s="91"/>
      <c r="N625" s="91"/>
      <c r="O625" s="91"/>
      <c r="P625" s="91"/>
      <c r="Q625" s="91"/>
      <c r="R625" s="91"/>
      <c r="S625" s="91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  <c r="AD625" s="421">
        <f t="shared" ref="AD625:AD637" si="234">SUM(ROUNDUP(F625/D625,0),ROUNDUP(G625/D625,0),ROUNDUP(H625/D625,0),ROUNDUP(I625/D625,0),ROUNDUP(J625/D625,0),ROUNDUP(K625/D625,0),ROUNDUP(L625/D625,0),ROUNDUP(M625/D625,0),ROUNDUP(N625/D625,0),ROUNDUP(O625/D625,0),ROUNDUP(P625/D625,0),ROUNDUP(Q625/D625,0),ROUNDUP(R625/D625,0),ROUNDUP(S625/D625,0),ROUNDUP(T625/D625,0),ROUNDUP(U625/D625,0),ROUNDUP(V625/D625,0),ROUNDUP(W625/D625,0),ROUNDUP(X625/D625,0),ROUNDUP(Y625/D625,0),ROUNDUP(Z625/D625,0),ROUNDUP(AA625/D625,0),ROUNDUP(AB625/D625,0),ROUNDUP(AC625/D625,0))*D625</f>
        <v>0</v>
      </c>
      <c r="AE625" s="285">
        <v>0.37</v>
      </c>
      <c r="AF625" s="418">
        <f t="shared" ref="AF625:AF637" si="235">AD625*AE625</f>
        <v>0</v>
      </c>
      <c r="AG625" s="207"/>
      <c r="AH625" s="159"/>
      <c r="AN625"/>
      <c r="AO625"/>
    </row>
    <row r="626" spans="1:41" s="1" customFormat="1" ht="35.1" customHeight="1" thickBot="1" x14ac:dyDescent="0.3">
      <c r="A626" s="658"/>
      <c r="B626" s="230" t="s">
        <v>119</v>
      </c>
      <c r="C626" s="291" t="s">
        <v>784</v>
      </c>
      <c r="D626" s="106">
        <v>20</v>
      </c>
      <c r="E626" s="16"/>
      <c r="F626" s="37"/>
      <c r="G626" s="37"/>
      <c r="H626" s="83"/>
      <c r="I626" s="83"/>
      <c r="J626" s="80"/>
      <c r="K626" s="80"/>
      <c r="L626" s="91"/>
      <c r="M626" s="91"/>
      <c r="N626" s="85"/>
      <c r="O626" s="91"/>
      <c r="P626" s="91"/>
      <c r="Q626" s="91"/>
      <c r="R626" s="91"/>
      <c r="S626" s="91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  <c r="AD626" s="421">
        <f t="shared" si="234"/>
        <v>0</v>
      </c>
      <c r="AE626" s="285">
        <v>0.46</v>
      </c>
      <c r="AF626" s="418">
        <f t="shared" si="235"/>
        <v>0</v>
      </c>
      <c r="AG626" s="207"/>
      <c r="AH626" s="159"/>
      <c r="AN626"/>
      <c r="AO626"/>
    </row>
    <row r="627" spans="1:41" s="1" customFormat="1" ht="35.1" customHeight="1" thickBot="1" x14ac:dyDescent="0.3">
      <c r="A627" s="658"/>
      <c r="B627" s="230" t="s">
        <v>120</v>
      </c>
      <c r="C627" s="291" t="s">
        <v>785</v>
      </c>
      <c r="D627" s="106">
        <v>20</v>
      </c>
      <c r="E627" s="16"/>
      <c r="F627" s="37"/>
      <c r="G627" s="37"/>
      <c r="H627" s="83"/>
      <c r="I627" s="83"/>
      <c r="J627" s="80"/>
      <c r="K627" s="80"/>
      <c r="L627" s="91"/>
      <c r="M627" s="91"/>
      <c r="N627" s="80"/>
      <c r="O627" s="91"/>
      <c r="P627" s="91"/>
      <c r="Q627" s="91"/>
      <c r="R627" s="91"/>
      <c r="S627" s="91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  <c r="AD627" s="421">
        <f t="shared" si="234"/>
        <v>0</v>
      </c>
      <c r="AE627" s="285">
        <v>0.56000000000000005</v>
      </c>
      <c r="AF627" s="418">
        <f t="shared" si="235"/>
        <v>0</v>
      </c>
      <c r="AG627" s="207"/>
      <c r="AH627" s="159"/>
      <c r="AN627"/>
      <c r="AO627"/>
    </row>
    <row r="628" spans="1:41" s="1" customFormat="1" ht="35.1" customHeight="1" thickBot="1" x14ac:dyDescent="0.3">
      <c r="A628" s="658"/>
      <c r="B628" s="230" t="s">
        <v>121</v>
      </c>
      <c r="C628" s="291" t="s">
        <v>786</v>
      </c>
      <c r="D628" s="106">
        <v>20</v>
      </c>
      <c r="E628" s="16"/>
      <c r="F628" s="37"/>
      <c r="G628" s="37"/>
      <c r="H628" s="83"/>
      <c r="I628" s="83"/>
      <c r="J628" s="80"/>
      <c r="K628" s="80"/>
      <c r="L628" s="91"/>
      <c r="M628" s="91"/>
      <c r="N628" s="80"/>
      <c r="O628" s="91"/>
      <c r="P628" s="91"/>
      <c r="Q628" s="91"/>
      <c r="R628" s="91"/>
      <c r="S628" s="91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  <c r="AD628" s="421">
        <f t="shared" si="234"/>
        <v>0</v>
      </c>
      <c r="AE628" s="285">
        <v>0.83</v>
      </c>
      <c r="AF628" s="418">
        <f t="shared" si="235"/>
        <v>0</v>
      </c>
      <c r="AG628" s="207"/>
      <c r="AH628" s="159"/>
      <c r="AN628"/>
      <c r="AO628"/>
    </row>
    <row r="629" spans="1:41" s="3" customFormat="1" ht="35.1" customHeight="1" thickBot="1" x14ac:dyDescent="0.3">
      <c r="A629" s="658"/>
      <c r="B629" s="230" t="s">
        <v>122</v>
      </c>
      <c r="C629" s="291" t="s">
        <v>787</v>
      </c>
      <c r="D629" s="106">
        <v>20</v>
      </c>
      <c r="E629" s="16"/>
      <c r="F629" s="37"/>
      <c r="G629" s="37"/>
      <c r="H629" s="83"/>
      <c r="I629" s="83"/>
      <c r="J629" s="80"/>
      <c r="K629" s="80"/>
      <c r="L629" s="91"/>
      <c r="M629" s="85"/>
      <c r="N629" s="91"/>
      <c r="O629" s="85"/>
      <c r="P629" s="91"/>
      <c r="Q629" s="91"/>
      <c r="R629" s="91"/>
      <c r="S629" s="91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  <c r="AD629" s="421">
        <f t="shared" si="234"/>
        <v>0</v>
      </c>
      <c r="AE629" s="285">
        <v>1.2</v>
      </c>
      <c r="AF629" s="418">
        <f t="shared" si="235"/>
        <v>0</v>
      </c>
      <c r="AG629" s="207"/>
      <c r="AH629" s="159"/>
      <c r="AN629"/>
      <c r="AO629"/>
    </row>
    <row r="630" spans="1:41" s="3" customFormat="1" ht="35.1" customHeight="1" thickBot="1" x14ac:dyDescent="0.3">
      <c r="A630" s="658"/>
      <c r="B630" s="230" t="s">
        <v>123</v>
      </c>
      <c r="C630" s="291" t="s">
        <v>788</v>
      </c>
      <c r="D630" s="106">
        <v>20</v>
      </c>
      <c r="E630" s="16"/>
      <c r="F630" s="37"/>
      <c r="G630" s="37"/>
      <c r="H630" s="83"/>
      <c r="I630" s="83"/>
      <c r="J630" s="80"/>
      <c r="K630" s="80"/>
      <c r="L630" s="91"/>
      <c r="M630" s="80"/>
      <c r="N630" s="91"/>
      <c r="O630" s="80"/>
      <c r="P630" s="91"/>
      <c r="Q630" s="91"/>
      <c r="R630" s="91"/>
      <c r="S630" s="91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  <c r="AD630" s="421">
        <f t="shared" si="234"/>
        <v>0</v>
      </c>
      <c r="AE630" s="285">
        <v>1.57</v>
      </c>
      <c r="AF630" s="418">
        <f t="shared" si="235"/>
        <v>0</v>
      </c>
      <c r="AG630" s="207"/>
      <c r="AH630" s="159"/>
      <c r="AN630"/>
      <c r="AO630"/>
    </row>
    <row r="631" spans="1:41" s="1" customFormat="1" ht="35.1" customHeight="1" thickBot="1" x14ac:dyDescent="0.3">
      <c r="A631" s="658"/>
      <c r="B631" s="230" t="s">
        <v>124</v>
      </c>
      <c r="C631" s="291" t="s">
        <v>789</v>
      </c>
      <c r="D631" s="106">
        <v>20</v>
      </c>
      <c r="E631" s="16"/>
      <c r="F631" s="37"/>
      <c r="G631" s="37"/>
      <c r="H631" s="83"/>
      <c r="I631" s="83"/>
      <c r="J631" s="80"/>
      <c r="K631" s="80"/>
      <c r="L631" s="91"/>
      <c r="M631" s="80"/>
      <c r="N631" s="91"/>
      <c r="O631" s="80"/>
      <c r="P631" s="91"/>
      <c r="Q631" s="91"/>
      <c r="R631" s="91"/>
      <c r="S631" s="91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  <c r="AD631" s="421">
        <f t="shared" si="234"/>
        <v>0</v>
      </c>
      <c r="AE631" s="285">
        <v>2.04</v>
      </c>
      <c r="AF631" s="418">
        <f t="shared" si="235"/>
        <v>0</v>
      </c>
      <c r="AG631" s="207"/>
      <c r="AH631" s="159"/>
      <c r="AN631"/>
      <c r="AO631"/>
    </row>
    <row r="632" spans="1:41" s="1" customFormat="1" ht="35.1" customHeight="1" thickBot="1" x14ac:dyDescent="0.3">
      <c r="A632" s="658"/>
      <c r="B632" s="230" t="s">
        <v>125</v>
      </c>
      <c r="C632" s="291" t="s">
        <v>790</v>
      </c>
      <c r="D632" s="106">
        <v>10</v>
      </c>
      <c r="E632" s="16"/>
      <c r="F632" s="37"/>
      <c r="G632" s="37"/>
      <c r="H632" s="83"/>
      <c r="I632" s="83"/>
      <c r="J632" s="80"/>
      <c r="K632" s="80"/>
      <c r="L632" s="91"/>
      <c r="M632" s="80"/>
      <c r="N632" s="91"/>
      <c r="O632" s="80"/>
      <c r="P632" s="91"/>
      <c r="Q632" s="91"/>
      <c r="R632" s="91"/>
      <c r="S632" s="91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  <c r="AD632" s="421">
        <f t="shared" si="234"/>
        <v>0</v>
      </c>
      <c r="AE632" s="285">
        <v>2.73</v>
      </c>
      <c r="AF632" s="418">
        <f t="shared" si="235"/>
        <v>0</v>
      </c>
      <c r="AG632" s="207"/>
      <c r="AH632" s="159"/>
      <c r="AN632"/>
      <c r="AO632"/>
    </row>
    <row r="633" spans="1:41" s="1" customFormat="1" ht="35.1" customHeight="1" thickBot="1" x14ac:dyDescent="0.3">
      <c r="A633" s="658"/>
      <c r="B633" s="230" t="s">
        <v>126</v>
      </c>
      <c r="C633" s="291" t="s">
        <v>791</v>
      </c>
      <c r="D633" s="127">
        <v>10</v>
      </c>
      <c r="E633" s="16"/>
      <c r="F633" s="37"/>
      <c r="G633" s="37"/>
      <c r="H633" s="83"/>
      <c r="I633" s="83"/>
      <c r="J633" s="80"/>
      <c r="K633" s="87"/>
      <c r="L633" s="85"/>
      <c r="M633" s="80"/>
      <c r="N633" s="91"/>
      <c r="O633" s="80"/>
      <c r="P633" s="85"/>
      <c r="Q633" s="91"/>
      <c r="R633" s="91"/>
      <c r="S633" s="91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  <c r="AD633" s="421">
        <f t="shared" si="234"/>
        <v>0</v>
      </c>
      <c r="AE633" s="285">
        <v>4.09</v>
      </c>
      <c r="AF633" s="418">
        <f t="shared" si="235"/>
        <v>0</v>
      </c>
      <c r="AG633" s="207"/>
      <c r="AH633" s="159"/>
      <c r="AN633"/>
      <c r="AO633"/>
    </row>
    <row r="634" spans="1:41" s="1" customFormat="1" ht="35.1" customHeight="1" thickBot="1" x14ac:dyDescent="0.3">
      <c r="A634" s="658"/>
      <c r="B634" s="230" t="s">
        <v>127</v>
      </c>
      <c r="C634" s="291" t="s">
        <v>792</v>
      </c>
      <c r="D634" s="127">
        <v>10</v>
      </c>
      <c r="E634" s="16"/>
      <c r="F634" s="37"/>
      <c r="G634" s="37"/>
      <c r="H634" s="83"/>
      <c r="I634" s="83"/>
      <c r="J634" s="80"/>
      <c r="K634" s="92"/>
      <c r="L634" s="80"/>
      <c r="M634" s="80"/>
      <c r="N634" s="91"/>
      <c r="O634" s="80"/>
      <c r="P634" s="80"/>
      <c r="Q634" s="91"/>
      <c r="R634" s="91"/>
      <c r="S634" s="91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  <c r="AD634" s="421">
        <f t="shared" si="234"/>
        <v>0</v>
      </c>
      <c r="AE634" s="285">
        <v>5.42</v>
      </c>
      <c r="AF634" s="418">
        <f t="shared" si="235"/>
        <v>0</v>
      </c>
      <c r="AG634" s="207"/>
      <c r="AH634" s="159"/>
      <c r="AN634"/>
      <c r="AO634"/>
    </row>
    <row r="635" spans="1:41" s="1" customFormat="1" ht="35.1" customHeight="1" thickBot="1" x14ac:dyDescent="0.3">
      <c r="A635" s="658"/>
      <c r="B635" s="230" t="s">
        <v>128</v>
      </c>
      <c r="C635" s="291" t="s">
        <v>793</v>
      </c>
      <c r="D635" s="127">
        <v>10</v>
      </c>
      <c r="E635" s="16"/>
      <c r="F635" s="37"/>
      <c r="G635" s="37"/>
      <c r="H635" s="83"/>
      <c r="I635" s="83"/>
      <c r="J635" s="80"/>
      <c r="K635" s="91"/>
      <c r="L635" s="80"/>
      <c r="M635" s="91"/>
      <c r="N635" s="91"/>
      <c r="O635" s="91"/>
      <c r="P635" s="80"/>
      <c r="Q635" s="91"/>
      <c r="R635" s="91"/>
      <c r="S635" s="91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  <c r="AD635" s="421">
        <f t="shared" si="234"/>
        <v>0</v>
      </c>
      <c r="AE635" s="285">
        <v>8.0500000000000007</v>
      </c>
      <c r="AF635" s="418">
        <f t="shared" si="235"/>
        <v>0</v>
      </c>
      <c r="AG635" s="207"/>
      <c r="AH635" s="159"/>
      <c r="AN635"/>
      <c r="AO635"/>
    </row>
    <row r="636" spans="1:41" s="1" customFormat="1" ht="35.1" customHeight="1" thickBot="1" x14ac:dyDescent="0.3">
      <c r="A636" s="658"/>
      <c r="B636" s="230" t="s">
        <v>129</v>
      </c>
      <c r="C636" s="291" t="s">
        <v>794</v>
      </c>
      <c r="D636" s="127">
        <v>10</v>
      </c>
      <c r="E636" s="16"/>
      <c r="F636" s="37"/>
      <c r="G636" s="37"/>
      <c r="H636" s="83"/>
      <c r="I636" s="83"/>
      <c r="J636" s="80"/>
      <c r="K636" s="84"/>
      <c r="L636" s="91"/>
      <c r="M636" s="91"/>
      <c r="N636" s="91"/>
      <c r="O636" s="91"/>
      <c r="P636" s="91"/>
      <c r="Q636" s="91"/>
      <c r="R636" s="91"/>
      <c r="S636" s="91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  <c r="AD636" s="421">
        <f t="shared" si="234"/>
        <v>0</v>
      </c>
      <c r="AE636" s="285">
        <v>11.1</v>
      </c>
      <c r="AF636" s="418">
        <f t="shared" si="235"/>
        <v>0</v>
      </c>
      <c r="AG636" s="207"/>
      <c r="AH636" s="159"/>
      <c r="AN636"/>
      <c r="AO636"/>
    </row>
    <row r="637" spans="1:41" s="1" customFormat="1" ht="35.1" customHeight="1" thickBot="1" x14ac:dyDescent="0.3">
      <c r="A637" s="658"/>
      <c r="B637" s="230" t="s">
        <v>130</v>
      </c>
      <c r="C637" s="291" t="s">
        <v>795</v>
      </c>
      <c r="D637" s="127">
        <v>5</v>
      </c>
      <c r="E637" s="16"/>
      <c r="F637" s="37"/>
      <c r="G637" s="37"/>
      <c r="H637" s="91"/>
      <c r="I637" s="91"/>
      <c r="J637" s="91"/>
      <c r="K637" s="84"/>
      <c r="L637" s="91"/>
      <c r="M637" s="91"/>
      <c r="N637" s="91"/>
      <c r="O637" s="91"/>
      <c r="P637" s="91"/>
      <c r="Q637" s="91"/>
      <c r="R637" s="91"/>
      <c r="S637" s="91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  <c r="AD637" s="421">
        <f t="shared" si="234"/>
        <v>0</v>
      </c>
      <c r="AE637" s="285">
        <v>16.260000000000002</v>
      </c>
      <c r="AF637" s="418">
        <f t="shared" si="235"/>
        <v>0</v>
      </c>
      <c r="AG637" s="207"/>
      <c r="AH637" s="159"/>
      <c r="AN637"/>
      <c r="AO637"/>
    </row>
    <row r="638" spans="1:41" s="1" customFormat="1" ht="50.1" customHeight="1" thickBot="1" x14ac:dyDescent="0.3">
      <c r="A638" s="684" t="s">
        <v>466</v>
      </c>
      <c r="B638" s="685"/>
      <c r="C638" s="686"/>
      <c r="D638" s="665" t="s">
        <v>467</v>
      </c>
      <c r="E638" s="52"/>
      <c r="F638" s="62" t="s">
        <v>61</v>
      </c>
      <c r="G638" s="84"/>
      <c r="H638" s="84"/>
      <c r="I638" s="87"/>
      <c r="J638" s="91"/>
      <c r="K638" s="84"/>
      <c r="L638" s="84"/>
      <c r="M638" s="91"/>
      <c r="N638" s="91"/>
      <c r="O638" s="91"/>
      <c r="P638" s="91"/>
      <c r="Q638" s="91"/>
      <c r="R638" s="85"/>
      <c r="S638" s="85"/>
      <c r="T638" s="85"/>
      <c r="U638" s="85"/>
      <c r="V638" s="85"/>
      <c r="W638" s="85"/>
      <c r="X638" s="85"/>
      <c r="Y638" s="85"/>
      <c r="Z638" s="85"/>
      <c r="AA638" s="85"/>
      <c r="AB638" s="85"/>
      <c r="AC638" s="85"/>
      <c r="AD638" s="412" t="s">
        <v>2</v>
      </c>
      <c r="AE638" s="369" t="s">
        <v>304</v>
      </c>
      <c r="AF638" s="418" t="s">
        <v>305</v>
      </c>
      <c r="AG638" s="207"/>
      <c r="AH638" s="159"/>
      <c r="AN638"/>
      <c r="AO638"/>
    </row>
    <row r="639" spans="1:41" s="1" customFormat="1" ht="50.1" customHeight="1" thickBot="1" x14ac:dyDescent="0.35">
      <c r="A639" s="635"/>
      <c r="B639" s="636"/>
      <c r="C639" s="637"/>
      <c r="D639" s="650"/>
      <c r="E639" s="52"/>
      <c r="F639" s="63" t="s">
        <v>12</v>
      </c>
      <c r="G639" s="84"/>
      <c r="H639" s="84"/>
      <c r="I639" s="92"/>
      <c r="J639" s="91"/>
      <c r="K639" s="84"/>
      <c r="L639" s="99"/>
      <c r="M639" s="99"/>
      <c r="N639" s="91"/>
      <c r="O639" s="91"/>
      <c r="P639" s="91"/>
      <c r="Q639" s="91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419"/>
      <c r="AE639" s="284"/>
      <c r="AF639" s="418"/>
      <c r="AG639" s="207"/>
      <c r="AH639" s="159"/>
      <c r="AN639"/>
      <c r="AO639"/>
    </row>
    <row r="640" spans="1:41" s="1" customFormat="1" ht="45" customHeight="1" thickBot="1" x14ac:dyDescent="0.3">
      <c r="A640" s="638"/>
      <c r="B640" s="639"/>
      <c r="C640" s="640"/>
      <c r="D640" s="651"/>
      <c r="E640" s="53"/>
      <c r="F640" s="7"/>
      <c r="G640" s="84"/>
      <c r="H640" s="84"/>
      <c r="I640" s="91"/>
      <c r="J640" s="91"/>
      <c r="K640" s="84"/>
      <c r="L640" s="99"/>
      <c r="M640" s="99"/>
      <c r="N640" s="91"/>
      <c r="O640" s="91"/>
      <c r="P640" s="91"/>
      <c r="Q640" s="91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419">
        <f>SUM(AD641:AD645)</f>
        <v>0</v>
      </c>
      <c r="AE640" s="283"/>
      <c r="AF640" s="420">
        <f>SUM(AF641:AF645)</f>
        <v>0</v>
      </c>
      <c r="AG640" s="252">
        <f>AF640</f>
        <v>0</v>
      </c>
      <c r="AH640" s="159"/>
      <c r="AN640"/>
      <c r="AO640"/>
    </row>
    <row r="641" spans="1:41" s="1" customFormat="1" ht="50.1" customHeight="1" thickBot="1" x14ac:dyDescent="0.3">
      <c r="A641" s="658"/>
      <c r="B641" s="230" t="s">
        <v>131</v>
      </c>
      <c r="C641" s="291" t="s">
        <v>820</v>
      </c>
      <c r="D641" s="106">
        <v>10</v>
      </c>
      <c r="E641" s="16"/>
      <c r="F641" s="37"/>
      <c r="G641" s="84"/>
      <c r="H641" s="84"/>
      <c r="I641" s="91"/>
      <c r="J641" s="91"/>
      <c r="K641" s="84"/>
      <c r="L641" s="99"/>
      <c r="M641" s="99"/>
      <c r="N641" s="91"/>
      <c r="O641" s="91"/>
      <c r="P641" s="91"/>
      <c r="Q641" s="91"/>
      <c r="R641" s="91"/>
      <c r="S641" s="91"/>
      <c r="T641" s="91"/>
      <c r="U641" s="83"/>
      <c r="V641" s="83"/>
      <c r="W641" s="83"/>
      <c r="X641" s="83"/>
      <c r="Y641" s="83"/>
      <c r="Z641" s="83"/>
      <c r="AA641" s="83"/>
      <c r="AB641" s="83"/>
      <c r="AC641" s="83"/>
      <c r="AD641" s="421">
        <f t="shared" ref="AD641:AD645" si="236">SUM(ROUNDUP(F641/D641,0),ROUNDUP(G641/D641,0),ROUNDUP(H641/D641,0),ROUNDUP(I641/D641,0),ROUNDUP(J641/D641,0),ROUNDUP(K641/D641,0),ROUNDUP(L641/D641,0),ROUNDUP(M641/D641,0),ROUNDUP(N641/D641,0),ROUNDUP(O641/D641,0),ROUNDUP(P641/D641,0),ROUNDUP(Q641/D641,0),ROUNDUP(R641/D641,0),ROUNDUP(S641/D641,0),ROUNDUP(T641/D641,0),ROUNDUP(U641/D641,0),ROUNDUP(V641/D641,0),ROUNDUP(W641/D641,0),ROUNDUP(X641/D641,0),ROUNDUP(Y641/D641,0),ROUNDUP(Z641/D641,0),ROUNDUP(AA641/D641,0),ROUNDUP(AB641/D641,0),ROUNDUP(AC641/D641,0))*D641</f>
        <v>0</v>
      </c>
      <c r="AE641" s="285">
        <v>2.66</v>
      </c>
      <c r="AF641" s="418">
        <f t="shared" ref="AF641:AF645" si="237">AD641*AE641</f>
        <v>0</v>
      </c>
      <c r="AG641" s="207"/>
      <c r="AH641" s="159"/>
      <c r="AN641"/>
      <c r="AO641"/>
    </row>
    <row r="642" spans="1:41" s="1" customFormat="1" ht="50.1" customHeight="1" thickBot="1" x14ac:dyDescent="0.3">
      <c r="A642" s="658"/>
      <c r="B642" s="230" t="s">
        <v>132</v>
      </c>
      <c r="C642" s="291" t="s">
        <v>821</v>
      </c>
      <c r="D642" s="106">
        <v>10</v>
      </c>
      <c r="E642" s="16"/>
      <c r="F642" s="37"/>
      <c r="G642" s="84"/>
      <c r="H642" s="84"/>
      <c r="I642" s="91"/>
      <c r="J642" s="91"/>
      <c r="K642" s="84"/>
      <c r="L642" s="96"/>
      <c r="M642" s="96"/>
      <c r="N642" s="91"/>
      <c r="O642" s="91"/>
      <c r="P642" s="91"/>
      <c r="Q642" s="91"/>
      <c r="R642" s="91"/>
      <c r="S642" s="91"/>
      <c r="T642" s="91"/>
      <c r="U642" s="83"/>
      <c r="V642" s="83"/>
      <c r="W642" s="83"/>
      <c r="X642" s="83"/>
      <c r="Y642" s="83"/>
      <c r="Z642" s="83"/>
      <c r="AA642" s="83"/>
      <c r="AB642" s="83"/>
      <c r="AC642" s="83"/>
      <c r="AD642" s="421">
        <f t="shared" si="236"/>
        <v>0</v>
      </c>
      <c r="AE642" s="285">
        <v>3.26</v>
      </c>
      <c r="AF642" s="418">
        <f t="shared" si="237"/>
        <v>0</v>
      </c>
      <c r="AG642" s="207"/>
      <c r="AH642" s="159"/>
      <c r="AN642"/>
      <c r="AO642"/>
    </row>
    <row r="643" spans="1:41" s="3" customFormat="1" ht="50.1" customHeight="1" thickBot="1" x14ac:dyDescent="0.3">
      <c r="A643" s="658"/>
      <c r="B643" s="230" t="s">
        <v>133</v>
      </c>
      <c r="C643" s="291" t="s">
        <v>822</v>
      </c>
      <c r="D643" s="106">
        <v>10</v>
      </c>
      <c r="E643" s="16"/>
      <c r="F643" s="37"/>
      <c r="G643" s="84"/>
      <c r="H643" s="84"/>
      <c r="I643" s="91"/>
      <c r="J643" s="91"/>
      <c r="K643" s="84"/>
      <c r="L643" s="96"/>
      <c r="M643" s="96"/>
      <c r="N643" s="91"/>
      <c r="O643" s="91"/>
      <c r="P643" s="91"/>
      <c r="Q643" s="85"/>
      <c r="R643" s="91"/>
      <c r="S643" s="91"/>
      <c r="T643" s="91"/>
      <c r="U643" s="83"/>
      <c r="V643" s="83"/>
      <c r="W643" s="83"/>
      <c r="X643" s="83"/>
      <c r="Y643" s="83"/>
      <c r="Z643" s="83"/>
      <c r="AA643" s="83"/>
      <c r="AB643" s="83"/>
      <c r="AC643" s="83"/>
      <c r="AD643" s="421">
        <f t="shared" si="236"/>
        <v>0</v>
      </c>
      <c r="AE643" s="285">
        <v>4.82</v>
      </c>
      <c r="AF643" s="418">
        <f t="shared" si="237"/>
        <v>0</v>
      </c>
      <c r="AG643" s="207"/>
      <c r="AH643" s="159"/>
      <c r="AN643"/>
      <c r="AO643"/>
    </row>
    <row r="644" spans="1:41" s="3" customFormat="1" ht="50.1" customHeight="1" thickBot="1" x14ac:dyDescent="0.3">
      <c r="A644" s="658"/>
      <c r="B644" s="230" t="s">
        <v>134</v>
      </c>
      <c r="C644" s="291" t="s">
        <v>823</v>
      </c>
      <c r="D644" s="106">
        <v>10</v>
      </c>
      <c r="E644" s="16"/>
      <c r="F644" s="37"/>
      <c r="G644" s="84"/>
      <c r="H644" s="84"/>
      <c r="I644" s="91"/>
      <c r="J644" s="96"/>
      <c r="K644" s="96"/>
      <c r="L644" s="96"/>
      <c r="M644" s="91"/>
      <c r="N644" s="91"/>
      <c r="O644" s="91"/>
      <c r="P644" s="91"/>
      <c r="Q644" s="80"/>
      <c r="R644" s="91"/>
      <c r="S644" s="91"/>
      <c r="T644" s="91"/>
      <c r="U644" s="83"/>
      <c r="V644" s="83"/>
      <c r="W644" s="83"/>
      <c r="X644" s="83"/>
      <c r="Y644" s="83"/>
      <c r="Z644" s="83"/>
      <c r="AA644" s="83"/>
      <c r="AB644" s="83"/>
      <c r="AC644" s="83"/>
      <c r="AD644" s="421">
        <f t="shared" si="236"/>
        <v>0</v>
      </c>
      <c r="AE644" s="285">
        <v>6.94</v>
      </c>
      <c r="AF644" s="418">
        <f t="shared" si="237"/>
        <v>0</v>
      </c>
      <c r="AG644" s="207"/>
      <c r="AH644" s="159"/>
      <c r="AN644"/>
      <c r="AO644"/>
    </row>
    <row r="645" spans="1:41" s="1" customFormat="1" ht="50.1" customHeight="1" thickBot="1" x14ac:dyDescent="0.3">
      <c r="A645" s="658"/>
      <c r="B645" s="230" t="s">
        <v>135</v>
      </c>
      <c r="C645" s="291" t="s">
        <v>824</v>
      </c>
      <c r="D645" s="106">
        <v>10</v>
      </c>
      <c r="E645" s="16"/>
      <c r="F645" s="37"/>
      <c r="G645" s="84"/>
      <c r="H645" s="84"/>
      <c r="I645" s="91"/>
      <c r="J645" s="96"/>
      <c r="K645" s="96"/>
      <c r="L645" s="96"/>
      <c r="M645" s="91"/>
      <c r="N645" s="91"/>
      <c r="O645" s="91"/>
      <c r="P645" s="91"/>
      <c r="Q645" s="80"/>
      <c r="R645" s="91"/>
      <c r="S645" s="91"/>
      <c r="T645" s="91"/>
      <c r="U645" s="83"/>
      <c r="V645" s="83"/>
      <c r="W645" s="83"/>
      <c r="X645" s="83"/>
      <c r="Y645" s="83"/>
      <c r="Z645" s="83"/>
      <c r="AA645" s="83"/>
      <c r="AB645" s="83"/>
      <c r="AC645" s="83"/>
      <c r="AD645" s="421">
        <f t="shared" si="236"/>
        <v>0</v>
      </c>
      <c r="AE645" s="285">
        <v>9.69</v>
      </c>
      <c r="AF645" s="418">
        <f t="shared" si="237"/>
        <v>0</v>
      </c>
      <c r="AG645" s="207"/>
      <c r="AH645" s="159"/>
      <c r="AN645"/>
      <c r="AO645"/>
    </row>
    <row r="646" spans="1:41" s="1" customFormat="1" ht="50.1" customHeight="1" thickBot="1" x14ac:dyDescent="0.3">
      <c r="A646" s="684" t="s">
        <v>466</v>
      </c>
      <c r="B646" s="685"/>
      <c r="C646" s="686"/>
      <c r="D646" s="665" t="s">
        <v>467</v>
      </c>
      <c r="E646" s="51"/>
      <c r="F646" s="62" t="s">
        <v>61</v>
      </c>
      <c r="G646" s="62" t="s">
        <v>544</v>
      </c>
      <c r="H646" s="91"/>
      <c r="I646" s="91"/>
      <c r="J646" s="96"/>
      <c r="K646" s="91"/>
      <c r="L646" s="91"/>
      <c r="M646" s="87"/>
      <c r="N646" s="96"/>
      <c r="O646" s="96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  <c r="AC646" s="85"/>
      <c r="AD646" s="412" t="s">
        <v>2</v>
      </c>
      <c r="AE646" s="369" t="s">
        <v>304</v>
      </c>
      <c r="AF646" s="418" t="s">
        <v>305</v>
      </c>
      <c r="AG646" s="207"/>
      <c r="AH646" s="159"/>
      <c r="AN646"/>
      <c r="AO646"/>
    </row>
    <row r="647" spans="1:41" s="1" customFormat="1" ht="50.1" customHeight="1" thickBot="1" x14ac:dyDescent="0.35">
      <c r="A647" s="635"/>
      <c r="B647" s="636"/>
      <c r="C647" s="637"/>
      <c r="D647" s="650"/>
      <c r="E647" s="52"/>
      <c r="F647" s="63" t="s">
        <v>12</v>
      </c>
      <c r="G647" s="63" t="s">
        <v>81</v>
      </c>
      <c r="H647" s="91"/>
      <c r="I647" s="91"/>
      <c r="J647" s="96"/>
      <c r="K647" s="91"/>
      <c r="L647" s="91"/>
      <c r="M647" s="100"/>
      <c r="N647" s="96"/>
      <c r="O647" s="96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419"/>
      <c r="AE647" s="284"/>
      <c r="AF647" s="418"/>
      <c r="AG647" s="207"/>
      <c r="AH647" s="159"/>
      <c r="AN647"/>
      <c r="AO647"/>
    </row>
    <row r="648" spans="1:41" s="1" customFormat="1" ht="45" customHeight="1" thickBot="1" x14ac:dyDescent="0.3">
      <c r="A648" s="638"/>
      <c r="B648" s="639"/>
      <c r="C648" s="640"/>
      <c r="D648" s="651"/>
      <c r="E648" s="53"/>
      <c r="F648" s="7"/>
      <c r="G648" s="7"/>
      <c r="H648" s="91"/>
      <c r="I648" s="91"/>
      <c r="J648" s="92"/>
      <c r="K648" s="87"/>
      <c r="L648" s="91"/>
      <c r="M648" s="87"/>
      <c r="N648" s="87"/>
      <c r="O648" s="96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447">
        <f>SUM(AD649:AD652)</f>
        <v>0</v>
      </c>
      <c r="AE648" s="381"/>
      <c r="AF648" s="448">
        <f>SUM(AF649:AF656)</f>
        <v>0</v>
      </c>
      <c r="AG648" s="252">
        <f>AF648</f>
        <v>0</v>
      </c>
      <c r="AH648" s="159"/>
      <c r="AN648"/>
      <c r="AO648"/>
    </row>
    <row r="649" spans="1:41" s="1" customFormat="1" ht="49.5" customHeight="1" thickBot="1" x14ac:dyDescent="0.3">
      <c r="A649" s="763"/>
      <c r="B649" s="230" t="s">
        <v>101</v>
      </c>
      <c r="C649" s="291" t="s">
        <v>814</v>
      </c>
      <c r="D649" s="106">
        <v>10</v>
      </c>
      <c r="E649" s="16"/>
      <c r="F649" s="37"/>
      <c r="G649" s="37"/>
      <c r="H649" s="91"/>
      <c r="I649" s="91"/>
      <c r="J649" s="92"/>
      <c r="K649" s="87"/>
      <c r="L649" s="91"/>
      <c r="M649" s="84"/>
      <c r="N649" s="91"/>
      <c r="O649" s="80"/>
      <c r="P649" s="96"/>
      <c r="Q649" s="96"/>
      <c r="R649" s="96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421">
        <f t="shared" ref="AD649:AD652" si="238">SUM(ROUNDUP(F649/D649,0),ROUNDUP(G649/D649,0),ROUNDUP(H649/D649,0),ROUNDUP(I649/D649,0),ROUNDUP(J649/D649,0),ROUNDUP(K649/D649,0),ROUNDUP(L649/D649,0),ROUNDUP(M649/D649,0),ROUNDUP(N649/D649,0),ROUNDUP(O649/D649,0),ROUNDUP(P649/D649,0),ROUNDUP(Q649/D649,0),ROUNDUP(R649/D649,0),ROUNDUP(S649/D649,0),ROUNDUP(T649/D649,0),ROUNDUP(U649/D649,0),ROUNDUP(V649/D649,0),ROUNDUP(W649/D649,0),ROUNDUP(X649/D649,0),ROUNDUP(Y649/D649,0),ROUNDUP(Z649/D649,0),ROUNDUP(AA649/D649,0),ROUNDUP(AB649/D649,0),ROUNDUP(AC649/D649,0))*D649</f>
        <v>0</v>
      </c>
      <c r="AE649" s="285">
        <v>6.83</v>
      </c>
      <c r="AF649" s="418">
        <f t="shared" ref="AF649:AF651" si="239">AD649*AE649</f>
        <v>0</v>
      </c>
      <c r="AG649" s="207"/>
      <c r="AH649" s="159"/>
      <c r="AN649"/>
      <c r="AO649"/>
    </row>
    <row r="650" spans="1:41" s="1" customFormat="1" ht="50.1" customHeight="1" thickBot="1" x14ac:dyDescent="0.3">
      <c r="A650" s="764"/>
      <c r="B650" s="230" t="s">
        <v>102</v>
      </c>
      <c r="C650" s="291" t="s">
        <v>815</v>
      </c>
      <c r="D650" s="106">
        <v>10</v>
      </c>
      <c r="E650" s="16"/>
      <c r="F650" s="37"/>
      <c r="G650" s="37"/>
      <c r="H650" s="91"/>
      <c r="I650" s="91"/>
      <c r="J650" s="92"/>
      <c r="K650" s="87"/>
      <c r="L650" s="91"/>
      <c r="M650" s="84"/>
      <c r="N650" s="91"/>
      <c r="O650" s="80"/>
      <c r="P650" s="96"/>
      <c r="Q650" s="96"/>
      <c r="R650" s="96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421">
        <f t="shared" si="238"/>
        <v>0</v>
      </c>
      <c r="AE650" s="285">
        <v>9.73</v>
      </c>
      <c r="AF650" s="418">
        <f t="shared" si="239"/>
        <v>0</v>
      </c>
      <c r="AG650" s="207"/>
      <c r="AH650" s="159"/>
      <c r="AN650"/>
      <c r="AO650"/>
    </row>
    <row r="651" spans="1:41" s="1" customFormat="1" ht="50.1" customHeight="1" thickBot="1" x14ac:dyDescent="0.3">
      <c r="A651" s="764"/>
      <c r="B651" s="230" t="s">
        <v>103</v>
      </c>
      <c r="C651" s="291" t="s">
        <v>816</v>
      </c>
      <c r="D651" s="106">
        <v>10</v>
      </c>
      <c r="E651" s="16"/>
      <c r="F651" s="37"/>
      <c r="G651" s="37"/>
      <c r="H651" s="91"/>
      <c r="I651" s="91"/>
      <c r="J651" s="92"/>
      <c r="K651" s="87"/>
      <c r="L651" s="91"/>
      <c r="M651" s="84"/>
      <c r="N651" s="91"/>
      <c r="O651" s="91"/>
      <c r="P651" s="96"/>
      <c r="Q651" s="96"/>
      <c r="R651" s="96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421">
        <f t="shared" si="238"/>
        <v>0</v>
      </c>
      <c r="AE651" s="285">
        <v>14.59</v>
      </c>
      <c r="AF651" s="418">
        <f t="shared" si="239"/>
        <v>0</v>
      </c>
      <c r="AG651" s="207"/>
      <c r="AH651" s="159"/>
      <c r="AN651"/>
      <c r="AO651"/>
    </row>
    <row r="652" spans="1:41" s="1" customFormat="1" ht="50.1" customHeight="1" thickBot="1" x14ac:dyDescent="0.3">
      <c r="A652" s="764"/>
      <c r="B652" s="240" t="s">
        <v>104</v>
      </c>
      <c r="C652" s="291" t="s">
        <v>817</v>
      </c>
      <c r="D652" s="106">
        <v>10</v>
      </c>
      <c r="E652" s="16"/>
      <c r="F652" s="37"/>
      <c r="G652" s="37"/>
      <c r="H652" s="91"/>
      <c r="I652" s="91"/>
      <c r="J652" s="92"/>
      <c r="K652" s="87"/>
      <c r="L652" s="91"/>
      <c r="M652" s="84"/>
      <c r="N652" s="84"/>
      <c r="O652" s="91"/>
      <c r="P652" s="96"/>
      <c r="Q652" s="96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421">
        <f t="shared" si="238"/>
        <v>0</v>
      </c>
      <c r="AE652" s="285">
        <v>18.649999999999999</v>
      </c>
      <c r="AF652" s="418">
        <f>AD652*AE652</f>
        <v>0</v>
      </c>
      <c r="AG652" s="207"/>
      <c r="AH652" s="159"/>
      <c r="AN652"/>
      <c r="AO652"/>
    </row>
    <row r="653" spans="1:41" ht="39.950000000000003" customHeight="1" thickBot="1" x14ac:dyDescent="0.3">
      <c r="A653" s="514"/>
      <c r="B653" s="230" t="s">
        <v>94</v>
      </c>
      <c r="C653" s="291" t="s">
        <v>807</v>
      </c>
      <c r="D653" s="106">
        <v>10</v>
      </c>
      <c r="E653" s="16"/>
      <c r="F653" s="37"/>
      <c r="G653" s="175"/>
      <c r="H653" s="96"/>
      <c r="I653" s="91"/>
      <c r="J653" s="96"/>
      <c r="K653" s="91"/>
      <c r="L653" s="91"/>
      <c r="M653" s="91"/>
      <c r="N653" s="91"/>
      <c r="O653" s="80"/>
      <c r="P653" s="96"/>
      <c r="Q653" s="96"/>
      <c r="R653" s="96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421">
        <f t="shared" ref="AD653:AD656" si="240">SUM(ROUNDUP(F653/D653,0),ROUNDUP(G653/D653,0),ROUNDUP(H653/D653,0),ROUNDUP(I653/D653,0),ROUNDUP(J653/D653,0),ROUNDUP(L653/D653,0),ROUNDUP(M653/D653,0),ROUNDUP(N653/D653,0),ROUNDUP(O653/D653,0),ROUNDUP(P653/D653,0),ROUNDUP(Q653/D653,0),ROUNDUP(R653/D653,0),ROUNDUP(S653/D653,0),ROUNDUP(T653/D653,0),ROUNDUP(U653/D653,0),ROUNDUP(V653/D653,0),ROUNDUP(W653/D653,0),ROUNDUP(X653/D653,0),ROUNDUP(Y653/D653,0),ROUNDUP(Z653/D653,0),ROUNDUP(AA653/D653,0),ROUNDUP(AB653/D653,0),ROUNDUP(AC653/D653,0))*D653</f>
        <v>0</v>
      </c>
      <c r="AE653" s="285">
        <v>1.07</v>
      </c>
      <c r="AF653" s="418">
        <f t="shared" ref="AF653:AF656" si="241">AD653*AE653</f>
        <v>0</v>
      </c>
      <c r="AG653" s="207"/>
      <c r="AH653" s="159"/>
    </row>
    <row r="654" spans="1:41" ht="39.950000000000003" customHeight="1" thickBot="1" x14ac:dyDescent="0.3">
      <c r="A654" s="514"/>
      <c r="B654" s="230" t="s">
        <v>95</v>
      </c>
      <c r="C654" s="291" t="s">
        <v>808</v>
      </c>
      <c r="D654" s="106">
        <v>10</v>
      </c>
      <c r="E654" s="16"/>
      <c r="F654" s="175"/>
      <c r="G654" s="175"/>
      <c r="H654" s="96"/>
      <c r="I654" s="91"/>
      <c r="J654" s="96"/>
      <c r="K654" s="91"/>
      <c r="L654" s="91"/>
      <c r="M654" s="91"/>
      <c r="N654" s="91"/>
      <c r="O654" s="91"/>
      <c r="P654" s="96"/>
      <c r="Q654" s="96"/>
      <c r="R654" s="96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421">
        <f t="shared" si="240"/>
        <v>0</v>
      </c>
      <c r="AE654" s="285">
        <v>1.37</v>
      </c>
      <c r="AF654" s="418">
        <f t="shared" si="241"/>
        <v>0</v>
      </c>
      <c r="AG654" s="207"/>
      <c r="AH654" s="159"/>
    </row>
    <row r="655" spans="1:41" ht="39.950000000000003" customHeight="1" thickBot="1" x14ac:dyDescent="0.3">
      <c r="A655" s="514"/>
      <c r="B655" s="230" t="s">
        <v>96</v>
      </c>
      <c r="C655" s="291" t="s">
        <v>809</v>
      </c>
      <c r="D655" s="106">
        <v>10</v>
      </c>
      <c r="E655" s="16"/>
      <c r="F655" s="175"/>
      <c r="G655" s="175"/>
      <c r="H655" s="91"/>
      <c r="I655" s="91"/>
      <c r="J655" s="91"/>
      <c r="K655" s="91"/>
      <c r="L655" s="91"/>
      <c r="M655" s="91"/>
      <c r="N655" s="91"/>
      <c r="O655" s="91"/>
      <c r="P655" s="96"/>
      <c r="Q655" s="96"/>
      <c r="R655" s="96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421">
        <f t="shared" si="240"/>
        <v>0</v>
      </c>
      <c r="AE655" s="285">
        <v>1.9</v>
      </c>
      <c r="AF655" s="418">
        <f t="shared" si="241"/>
        <v>0</v>
      </c>
      <c r="AG655" s="207"/>
      <c r="AH655" s="159"/>
    </row>
    <row r="656" spans="1:41" ht="39.950000000000003" customHeight="1" thickBot="1" x14ac:dyDescent="0.3">
      <c r="A656" s="514"/>
      <c r="B656" s="230" t="s">
        <v>97</v>
      </c>
      <c r="C656" s="291" t="s">
        <v>810</v>
      </c>
      <c r="D656" s="106">
        <v>10</v>
      </c>
      <c r="E656" s="16"/>
      <c r="F656" s="175"/>
      <c r="G656" s="175"/>
      <c r="H656" s="101"/>
      <c r="I656" s="91"/>
      <c r="J656" s="101"/>
      <c r="K656" s="91"/>
      <c r="L656" s="91"/>
      <c r="M656" s="91"/>
      <c r="N656" s="91"/>
      <c r="O656" s="91"/>
      <c r="P656" s="96"/>
      <c r="Q656" s="96"/>
      <c r="R656" s="96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421">
        <f t="shared" si="240"/>
        <v>0</v>
      </c>
      <c r="AE656" s="285">
        <v>2.37</v>
      </c>
      <c r="AF656" s="418">
        <f t="shared" si="241"/>
        <v>0</v>
      </c>
      <c r="AG656" s="207"/>
      <c r="AH656" s="159"/>
    </row>
    <row r="657" spans="1:41" s="135" customFormat="1" ht="50.1" customHeight="1" thickBot="1" x14ac:dyDescent="0.3">
      <c r="A657" s="684" t="s">
        <v>466</v>
      </c>
      <c r="B657" s="685"/>
      <c r="C657" s="686"/>
      <c r="D657" s="665" t="s">
        <v>467</v>
      </c>
      <c r="E657" s="51"/>
      <c r="F657" s="62" t="s">
        <v>61</v>
      </c>
      <c r="G657" s="62" t="s">
        <v>470</v>
      </c>
      <c r="H657" s="62" t="s">
        <v>544</v>
      </c>
      <c r="I657" s="62" t="s">
        <v>471</v>
      </c>
      <c r="J657" s="99"/>
      <c r="K657" s="99"/>
      <c r="L657" s="99"/>
      <c r="M657" s="91"/>
      <c r="N657" s="91"/>
      <c r="O657" s="91"/>
      <c r="P657" s="96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  <c r="AC657" s="85"/>
      <c r="AD657" s="412" t="s">
        <v>2</v>
      </c>
      <c r="AE657" s="369" t="s">
        <v>304</v>
      </c>
      <c r="AF657" s="418" t="s">
        <v>305</v>
      </c>
      <c r="AG657" s="207"/>
      <c r="AH657" s="159"/>
      <c r="AN657"/>
      <c r="AO657"/>
    </row>
    <row r="658" spans="1:41" s="135" customFormat="1" ht="50.1" customHeight="1" thickBot="1" x14ac:dyDescent="0.35">
      <c r="A658" s="635"/>
      <c r="B658" s="636"/>
      <c r="C658" s="637"/>
      <c r="D658" s="650"/>
      <c r="E658" s="52"/>
      <c r="F658" s="63" t="s">
        <v>12</v>
      </c>
      <c r="G658" s="63" t="s">
        <v>4</v>
      </c>
      <c r="H658" s="63" t="s">
        <v>81</v>
      </c>
      <c r="I658" s="63" t="s">
        <v>5</v>
      </c>
      <c r="J658" s="96"/>
      <c r="K658" s="96"/>
      <c r="L658" s="96"/>
      <c r="M658" s="91"/>
      <c r="N658" s="91"/>
      <c r="O658" s="91"/>
      <c r="P658" s="96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419"/>
      <c r="AE658" s="284"/>
      <c r="AF658" s="418"/>
      <c r="AG658" s="207"/>
      <c r="AH658" s="159"/>
      <c r="AN658"/>
      <c r="AO658"/>
    </row>
    <row r="659" spans="1:41" ht="42" customHeight="1" thickBot="1" x14ac:dyDescent="0.3">
      <c r="A659" s="638"/>
      <c r="B659" s="639"/>
      <c r="C659" s="640"/>
      <c r="D659" s="651"/>
      <c r="E659" s="53"/>
      <c r="F659" s="7"/>
      <c r="G659" s="13"/>
      <c r="H659" s="7"/>
      <c r="I659" s="11"/>
      <c r="J659" s="96"/>
      <c r="K659" s="96"/>
      <c r="L659" s="96"/>
      <c r="M659" s="91"/>
      <c r="N659" s="91"/>
      <c r="O659" s="91"/>
      <c r="P659" s="96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447">
        <f>SUM(AD660:AD668)</f>
        <v>0</v>
      </c>
      <c r="AE659" s="381"/>
      <c r="AF659" s="448">
        <f>SUM(AF660:AF677)</f>
        <v>0</v>
      </c>
      <c r="AG659" s="252">
        <f>AF659</f>
        <v>0</v>
      </c>
      <c r="AH659" s="159"/>
    </row>
    <row r="660" spans="1:41" ht="39.950000000000003" customHeight="1" thickBot="1" x14ac:dyDescent="0.3">
      <c r="A660" s="765"/>
      <c r="B660" s="230" t="s">
        <v>83</v>
      </c>
      <c r="C660" s="291" t="s">
        <v>796</v>
      </c>
      <c r="D660" s="106">
        <v>20</v>
      </c>
      <c r="E660" s="16"/>
      <c r="F660" s="37"/>
      <c r="G660" s="37"/>
      <c r="H660" s="37"/>
      <c r="I660" s="37"/>
      <c r="J660" s="96"/>
      <c r="K660" s="96"/>
      <c r="L660" s="96"/>
      <c r="M660" s="91"/>
      <c r="N660" s="91"/>
      <c r="O660" s="91"/>
      <c r="P660" s="96"/>
      <c r="Q660" s="96"/>
      <c r="R660" s="96"/>
      <c r="S660" s="96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421">
        <f t="shared" ref="AD660:AD668" si="242">SUM(ROUNDUP(F660/D660,0),ROUNDUP(G660/D660,0),ROUNDUP(H660/D660,0),ROUNDUP(I660/D660,0),ROUNDUP(J660/D660,0),ROUNDUP(K660/D660,0),ROUNDUP(L660/D660,0),ROUNDUP(M660/D660,0),ROUNDUP(N660/D660,0),ROUNDUP(O660/D660,0),ROUNDUP(P660/D660,0),ROUNDUP(Q660/D660,0),ROUNDUP(R660/D660,0),ROUNDUP(S660/D660,0),ROUNDUP(T660/D660,0),ROUNDUP(U660/D660,0),ROUNDUP(V660/D660,0),ROUNDUP(W660/D660,0),ROUNDUP(X660/D660,0),ROUNDUP(Y660/D660,0),ROUNDUP(Z660/D660,0),ROUNDUP(AA660/D660,0),ROUNDUP(AB660/D660,0),ROUNDUP(AC660/D660,0))*D660</f>
        <v>0</v>
      </c>
      <c r="AE660" s="285">
        <v>2.93</v>
      </c>
      <c r="AF660" s="418">
        <f t="shared" ref="AF660:AF668" si="243">AD660*AE660</f>
        <v>0</v>
      </c>
      <c r="AG660" s="207"/>
      <c r="AH660" s="159"/>
    </row>
    <row r="661" spans="1:41" ht="39.950000000000003" customHeight="1" thickBot="1" x14ac:dyDescent="0.3">
      <c r="A661" s="766"/>
      <c r="B661" s="230" t="s">
        <v>84</v>
      </c>
      <c r="C661" s="291" t="s">
        <v>797</v>
      </c>
      <c r="D661" s="106">
        <v>20</v>
      </c>
      <c r="E661" s="16"/>
      <c r="F661" s="37"/>
      <c r="G661" s="37"/>
      <c r="H661" s="37"/>
      <c r="I661" s="37"/>
      <c r="J661" s="96"/>
      <c r="K661" s="96"/>
      <c r="L661" s="96"/>
      <c r="M661" s="91"/>
      <c r="N661" s="91"/>
      <c r="O661" s="91"/>
      <c r="P661" s="96"/>
      <c r="Q661" s="96"/>
      <c r="R661" s="96"/>
      <c r="S661" s="96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421">
        <f t="shared" si="242"/>
        <v>0</v>
      </c>
      <c r="AE661" s="285">
        <v>3.16</v>
      </c>
      <c r="AF661" s="418">
        <f t="shared" si="243"/>
        <v>0</v>
      </c>
      <c r="AG661" s="207"/>
      <c r="AH661" s="159"/>
    </row>
    <row r="662" spans="1:41" ht="39.950000000000003" customHeight="1" thickBot="1" x14ac:dyDescent="0.3">
      <c r="A662" s="766"/>
      <c r="B662" s="230" t="s">
        <v>85</v>
      </c>
      <c r="C662" s="291" t="s">
        <v>798</v>
      </c>
      <c r="D662" s="106">
        <v>10</v>
      </c>
      <c r="E662" s="16"/>
      <c r="F662" s="37"/>
      <c r="G662" s="37"/>
      <c r="H662" s="37"/>
      <c r="I662" s="37"/>
      <c r="J662" s="96"/>
      <c r="K662" s="96"/>
      <c r="L662" s="96"/>
      <c r="M662" s="91"/>
      <c r="N662" s="91"/>
      <c r="O662" s="91"/>
      <c r="P662" s="96"/>
      <c r="Q662" s="96"/>
      <c r="R662" s="96"/>
      <c r="S662" s="96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421">
        <f t="shared" si="242"/>
        <v>0</v>
      </c>
      <c r="AE662" s="285">
        <v>3.94</v>
      </c>
      <c r="AF662" s="418">
        <f t="shared" si="243"/>
        <v>0</v>
      </c>
      <c r="AG662" s="207"/>
      <c r="AH662" s="159"/>
    </row>
    <row r="663" spans="1:41" ht="39.950000000000003" customHeight="1" thickBot="1" x14ac:dyDescent="0.3">
      <c r="A663" s="766"/>
      <c r="B663" s="230" t="s">
        <v>86</v>
      </c>
      <c r="C663" s="291" t="s">
        <v>799</v>
      </c>
      <c r="D663" s="106">
        <v>10</v>
      </c>
      <c r="E663" s="16"/>
      <c r="F663" s="37"/>
      <c r="G663" s="37"/>
      <c r="H663" s="37"/>
      <c r="I663" s="37"/>
      <c r="J663" s="96"/>
      <c r="K663" s="96"/>
      <c r="L663" s="96"/>
      <c r="M663" s="91"/>
      <c r="N663" s="91"/>
      <c r="O663" s="91"/>
      <c r="P663" s="96"/>
      <c r="Q663" s="96"/>
      <c r="R663" s="96"/>
      <c r="S663" s="96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421">
        <f t="shared" si="242"/>
        <v>0</v>
      </c>
      <c r="AE663" s="285">
        <v>5.94</v>
      </c>
      <c r="AF663" s="418">
        <f t="shared" si="243"/>
        <v>0</v>
      </c>
      <c r="AG663" s="207"/>
      <c r="AH663" s="159"/>
    </row>
    <row r="664" spans="1:41" ht="39.950000000000003" customHeight="1" thickBot="1" x14ac:dyDescent="0.3">
      <c r="A664" s="766"/>
      <c r="B664" s="230" t="s">
        <v>87</v>
      </c>
      <c r="C664" s="291" t="s">
        <v>800</v>
      </c>
      <c r="D664" s="106">
        <v>10</v>
      </c>
      <c r="E664" s="16"/>
      <c r="F664" s="37"/>
      <c r="G664" s="37"/>
      <c r="H664" s="37"/>
      <c r="I664" s="37"/>
      <c r="J664" s="99"/>
      <c r="K664" s="99"/>
      <c r="L664" s="99"/>
      <c r="M664" s="91"/>
      <c r="N664" s="91"/>
      <c r="O664" s="91"/>
      <c r="P664" s="96"/>
      <c r="Q664" s="96"/>
      <c r="R664" s="96"/>
      <c r="S664" s="96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421">
        <f t="shared" si="242"/>
        <v>0</v>
      </c>
      <c r="AE664" s="285">
        <v>9.8000000000000007</v>
      </c>
      <c r="AF664" s="418">
        <f t="shared" si="243"/>
        <v>0</v>
      </c>
      <c r="AG664" s="207"/>
      <c r="AH664" s="159"/>
    </row>
    <row r="665" spans="1:41" ht="39.950000000000003" customHeight="1" thickBot="1" x14ac:dyDescent="0.3">
      <c r="A665" s="766"/>
      <c r="B665" s="230" t="s">
        <v>88</v>
      </c>
      <c r="C665" s="291" t="s">
        <v>801</v>
      </c>
      <c r="D665" s="106">
        <v>10</v>
      </c>
      <c r="E665" s="16"/>
      <c r="F665" s="37"/>
      <c r="G665" s="37"/>
      <c r="H665" s="37"/>
      <c r="I665" s="37"/>
      <c r="J665" s="91"/>
      <c r="K665" s="91"/>
      <c r="L665" s="91"/>
      <c r="M665" s="91"/>
      <c r="N665" s="91"/>
      <c r="O665" s="96"/>
      <c r="P665" s="96"/>
      <c r="Q665" s="96"/>
      <c r="R665" s="96"/>
      <c r="S665" s="96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421">
        <f t="shared" si="242"/>
        <v>0</v>
      </c>
      <c r="AE665" s="285">
        <v>11.8</v>
      </c>
      <c r="AF665" s="418">
        <f t="shared" si="243"/>
        <v>0</v>
      </c>
      <c r="AG665" s="207"/>
      <c r="AH665" s="159"/>
    </row>
    <row r="666" spans="1:41" ht="39.950000000000003" customHeight="1" thickBot="1" x14ac:dyDescent="0.3">
      <c r="A666" s="766"/>
      <c r="B666" s="230" t="s">
        <v>89</v>
      </c>
      <c r="C666" s="291" t="s">
        <v>802</v>
      </c>
      <c r="D666" s="106">
        <v>10</v>
      </c>
      <c r="E666" s="16"/>
      <c r="F666" s="37"/>
      <c r="G666" s="37"/>
      <c r="H666" s="37"/>
      <c r="I666" s="37"/>
      <c r="J666" s="91"/>
      <c r="K666" s="91"/>
      <c r="L666" s="91"/>
      <c r="M666" s="96"/>
      <c r="N666" s="91"/>
      <c r="O666" s="96"/>
      <c r="P666" s="96"/>
      <c r="Q666" s="96"/>
      <c r="R666" s="96"/>
      <c r="S666" s="96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421">
        <f t="shared" si="242"/>
        <v>0</v>
      </c>
      <c r="AE666" s="285">
        <v>17.55</v>
      </c>
      <c r="AF666" s="418">
        <f t="shared" si="243"/>
        <v>0</v>
      </c>
      <c r="AG666" s="207"/>
      <c r="AH666" s="159"/>
    </row>
    <row r="667" spans="1:41" ht="39.950000000000003" customHeight="1" thickBot="1" x14ac:dyDescent="0.3">
      <c r="A667" s="766"/>
      <c r="B667" s="230" t="s">
        <v>90</v>
      </c>
      <c r="C667" s="291" t="s">
        <v>803</v>
      </c>
      <c r="D667" s="106">
        <v>10</v>
      </c>
      <c r="E667" s="16"/>
      <c r="F667" s="37"/>
      <c r="G667" s="91"/>
      <c r="H667" s="37"/>
      <c r="I667" s="37"/>
      <c r="J667" s="91"/>
      <c r="K667" s="91"/>
      <c r="L667" s="91"/>
      <c r="M667" s="96"/>
      <c r="N667" s="91"/>
      <c r="O667" s="96"/>
      <c r="P667" s="96"/>
      <c r="Q667" s="96"/>
      <c r="R667" s="96"/>
      <c r="S667" s="96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421">
        <f t="shared" si="242"/>
        <v>0</v>
      </c>
      <c r="AE667" s="285">
        <v>21.26</v>
      </c>
      <c r="AF667" s="418">
        <f t="shared" si="243"/>
        <v>0</v>
      </c>
      <c r="AG667" s="207"/>
      <c r="AH667" s="159"/>
    </row>
    <row r="668" spans="1:41" ht="39.950000000000003" customHeight="1" thickBot="1" x14ac:dyDescent="0.3">
      <c r="A668" s="767"/>
      <c r="B668" s="230" t="s">
        <v>91</v>
      </c>
      <c r="C668" s="291" t="s">
        <v>804</v>
      </c>
      <c r="D668" s="106">
        <v>10</v>
      </c>
      <c r="E668" s="16"/>
      <c r="F668" s="37"/>
      <c r="G668" s="91"/>
      <c r="H668" s="37"/>
      <c r="I668" s="37"/>
      <c r="J668" s="91"/>
      <c r="K668" s="91"/>
      <c r="L668" s="91"/>
      <c r="M668" s="96"/>
      <c r="N668" s="96"/>
      <c r="O668" s="96"/>
      <c r="P668" s="96"/>
      <c r="Q668" s="96"/>
      <c r="R668" s="96"/>
      <c r="S668" s="96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421">
        <f t="shared" si="242"/>
        <v>0</v>
      </c>
      <c r="AE668" s="285">
        <v>28.98</v>
      </c>
      <c r="AF668" s="418">
        <f t="shared" si="243"/>
        <v>0</v>
      </c>
      <c r="AG668" s="207"/>
      <c r="AH668" s="159"/>
    </row>
    <row r="669" spans="1:41" s="135" customFormat="1" ht="39.950000000000003" customHeight="1" thickBot="1" x14ac:dyDescent="0.3">
      <c r="A669" s="657"/>
      <c r="B669" s="230" t="s">
        <v>92</v>
      </c>
      <c r="C669" s="291" t="s">
        <v>805</v>
      </c>
      <c r="D669" s="106">
        <v>20</v>
      </c>
      <c r="E669" s="16"/>
      <c r="F669" s="37"/>
      <c r="G669" s="37"/>
      <c r="H669" s="37"/>
      <c r="I669" s="37"/>
      <c r="J669" s="99"/>
      <c r="K669" s="91"/>
      <c r="L669" s="91"/>
      <c r="M669" s="91"/>
      <c r="N669" s="91"/>
      <c r="O669" s="85"/>
      <c r="P669" s="96"/>
      <c r="Q669" s="96"/>
      <c r="R669" s="96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421">
        <f>SUM(ROUNDUP(F669/D669,0),ROUNDUP(G669/D669,0),ROUNDUP(H669/D669,0),ROUNDUP(I669/D669,0),ROUNDUP(J669/D669,0),ROUNDUP(L669/D669,0),ROUNDUP(M669/D669,0),ROUNDUP(N669/D669,0),ROUNDUP(O669/D669,0),ROUNDUP(P669/D669,0),ROUNDUP(Q669/D669,0),ROUNDUP(R669/D669,0),ROUNDUP(S669/D669,0),ROUNDUP(T669/D669,0),ROUNDUP(U669/D669,0),ROUNDUP(V669/D669,0),ROUNDUP(W669/D669,0),ROUNDUP(X669/D669,0),ROUNDUP(Y669/D669,0),ROUNDUP(Z669/D669,0),ROUNDUP(AA669/D669,0),ROUNDUP(AB669/D669,0),ROUNDUP(AC669/D669,0))*D669</f>
        <v>0</v>
      </c>
      <c r="AE669" s="285">
        <v>0.59</v>
      </c>
      <c r="AF669" s="418">
        <f t="shared" ref="AF669:AF677" si="244">AD669*AE669</f>
        <v>0</v>
      </c>
      <c r="AG669" s="207"/>
      <c r="AH669" s="159"/>
      <c r="AN669"/>
      <c r="AO669"/>
    </row>
    <row r="670" spans="1:41" s="135" customFormat="1" ht="39.950000000000003" customHeight="1" thickBot="1" x14ac:dyDescent="0.3">
      <c r="A670" s="658"/>
      <c r="B670" s="230" t="s">
        <v>93</v>
      </c>
      <c r="C670" s="291" t="s">
        <v>806</v>
      </c>
      <c r="D670" s="106">
        <v>20</v>
      </c>
      <c r="E670" s="16"/>
      <c r="F670" s="37"/>
      <c r="G670" s="37"/>
      <c r="H670" s="37"/>
      <c r="I670" s="37"/>
      <c r="J670" s="99"/>
      <c r="K670" s="91"/>
      <c r="L670" s="91"/>
      <c r="M670" s="91"/>
      <c r="N670" s="91"/>
      <c r="O670" s="80"/>
      <c r="P670" s="96"/>
      <c r="Q670" s="96"/>
      <c r="R670" s="96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421">
        <f t="shared" ref="AD670:AD677" si="245">SUM(ROUNDUP(F670/D670,0),ROUNDUP(G670/D670,0),ROUNDUP(H670/D670,0),ROUNDUP(I670/D670,0),ROUNDUP(J670/D670,0),ROUNDUP(L670/D670,0),ROUNDUP(M670/D670,0),ROUNDUP(N670/D670,0),ROUNDUP(O670/D670,0),ROUNDUP(P670/D670,0),ROUNDUP(Q670/D670,0),ROUNDUP(R670/D670,0),ROUNDUP(S670/D670,0),ROUNDUP(T670/D670,0),ROUNDUP(U670/D670,0),ROUNDUP(V670/D670,0),ROUNDUP(W670/D670,0),ROUNDUP(X670/D670,0),ROUNDUP(Y670/D670,0),ROUNDUP(Z670/D670,0),ROUNDUP(AA670/D670,0),ROUNDUP(AB670/D670,0),ROUNDUP(AC670/D670,0))*D670</f>
        <v>0</v>
      </c>
      <c r="AE670" s="285">
        <v>0.69</v>
      </c>
      <c r="AF670" s="418">
        <f t="shared" si="244"/>
        <v>0</v>
      </c>
      <c r="AG670" s="207"/>
      <c r="AH670" s="159"/>
      <c r="AN670"/>
      <c r="AO670"/>
    </row>
    <row r="671" spans="1:41" ht="39.950000000000003" customHeight="1" thickBot="1" x14ac:dyDescent="0.3">
      <c r="A671" s="658"/>
      <c r="B671" s="230" t="s">
        <v>94</v>
      </c>
      <c r="C671" s="291" t="s">
        <v>807</v>
      </c>
      <c r="D671" s="106">
        <v>10</v>
      </c>
      <c r="E671" s="16"/>
      <c r="F671" s="37"/>
      <c r="G671" s="37"/>
      <c r="H671" s="37"/>
      <c r="I671" s="37"/>
      <c r="J671" s="96"/>
      <c r="K671" s="91"/>
      <c r="L671" s="91"/>
      <c r="M671" s="91"/>
      <c r="N671" s="91"/>
      <c r="O671" s="80"/>
      <c r="P671" s="96"/>
      <c r="Q671" s="96"/>
      <c r="R671" s="96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421">
        <f t="shared" si="245"/>
        <v>0</v>
      </c>
      <c r="AE671" s="285">
        <v>1.07</v>
      </c>
      <c r="AF671" s="418">
        <f t="shared" si="244"/>
        <v>0</v>
      </c>
      <c r="AG671" s="207"/>
      <c r="AH671" s="159"/>
    </row>
    <row r="672" spans="1:41" ht="39.950000000000003" customHeight="1" thickBot="1" x14ac:dyDescent="0.3">
      <c r="A672" s="658"/>
      <c r="B672" s="230" t="s">
        <v>95</v>
      </c>
      <c r="C672" s="291" t="s">
        <v>808</v>
      </c>
      <c r="D672" s="106">
        <v>10</v>
      </c>
      <c r="E672" s="16"/>
      <c r="F672" s="37"/>
      <c r="G672" s="37"/>
      <c r="H672" s="37"/>
      <c r="I672" s="37"/>
      <c r="J672" s="96"/>
      <c r="K672" s="91"/>
      <c r="L672" s="91"/>
      <c r="M672" s="91"/>
      <c r="N672" s="91"/>
      <c r="O672" s="91"/>
      <c r="P672" s="96"/>
      <c r="Q672" s="96"/>
      <c r="R672" s="96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421">
        <f t="shared" si="245"/>
        <v>0</v>
      </c>
      <c r="AE672" s="285">
        <v>1.37</v>
      </c>
      <c r="AF672" s="418">
        <f t="shared" si="244"/>
        <v>0</v>
      </c>
      <c r="AG672" s="207"/>
      <c r="AH672" s="159"/>
    </row>
    <row r="673" spans="1:41" ht="39.950000000000003" customHeight="1" thickBot="1" x14ac:dyDescent="0.3">
      <c r="A673" s="658"/>
      <c r="B673" s="230" t="s">
        <v>96</v>
      </c>
      <c r="C673" s="291" t="s">
        <v>809</v>
      </c>
      <c r="D673" s="106">
        <v>10</v>
      </c>
      <c r="E673" s="16"/>
      <c r="F673" s="37"/>
      <c r="G673" s="37"/>
      <c r="H673" s="37"/>
      <c r="I673" s="37"/>
      <c r="J673" s="91"/>
      <c r="K673" s="91"/>
      <c r="L673" s="91"/>
      <c r="M673" s="91"/>
      <c r="N673" s="91"/>
      <c r="O673" s="91"/>
      <c r="P673" s="96"/>
      <c r="Q673" s="96"/>
      <c r="R673" s="96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421">
        <f t="shared" si="245"/>
        <v>0</v>
      </c>
      <c r="AE673" s="285">
        <v>1.9</v>
      </c>
      <c r="AF673" s="418">
        <f t="shared" si="244"/>
        <v>0</v>
      </c>
      <c r="AG673" s="207"/>
      <c r="AH673" s="159"/>
    </row>
    <row r="674" spans="1:41" ht="39.950000000000003" customHeight="1" thickBot="1" x14ac:dyDescent="0.3">
      <c r="A674" s="658"/>
      <c r="B674" s="230" t="s">
        <v>97</v>
      </c>
      <c r="C674" s="291" t="s">
        <v>810</v>
      </c>
      <c r="D674" s="106">
        <v>10</v>
      </c>
      <c r="E674" s="16"/>
      <c r="F674" s="37"/>
      <c r="G674" s="37"/>
      <c r="H674" s="37"/>
      <c r="I674" s="37"/>
      <c r="J674" s="101"/>
      <c r="K674" s="91"/>
      <c r="L674" s="91"/>
      <c r="M674" s="91"/>
      <c r="N674" s="91"/>
      <c r="O674" s="91"/>
      <c r="P674" s="96"/>
      <c r="Q674" s="96"/>
      <c r="R674" s="96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421">
        <f t="shared" si="245"/>
        <v>0</v>
      </c>
      <c r="AE674" s="285">
        <v>2.37</v>
      </c>
      <c r="AF674" s="418">
        <f t="shared" si="244"/>
        <v>0</v>
      </c>
      <c r="AG674" s="207"/>
      <c r="AH674" s="159"/>
    </row>
    <row r="675" spans="1:41" s="135" customFormat="1" ht="39.950000000000003" customHeight="1" thickBot="1" x14ac:dyDescent="0.3">
      <c r="A675" s="658"/>
      <c r="B675" s="230" t="s">
        <v>98</v>
      </c>
      <c r="C675" s="291" t="s">
        <v>811</v>
      </c>
      <c r="D675" s="106">
        <v>10</v>
      </c>
      <c r="E675" s="16"/>
      <c r="F675" s="37"/>
      <c r="G675" s="37"/>
      <c r="H675" s="37"/>
      <c r="I675" s="37"/>
      <c r="J675" s="102"/>
      <c r="K675" s="91"/>
      <c r="L675" s="91"/>
      <c r="M675" s="91"/>
      <c r="N675" s="91"/>
      <c r="O675" s="91"/>
      <c r="P675" s="96"/>
      <c r="Q675" s="96"/>
      <c r="R675" s="96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421">
        <f t="shared" si="245"/>
        <v>0</v>
      </c>
      <c r="AE675" s="285">
        <v>3.33</v>
      </c>
      <c r="AF675" s="418">
        <f t="shared" si="244"/>
        <v>0</v>
      </c>
      <c r="AG675" s="207"/>
      <c r="AH675" s="159"/>
      <c r="AN675"/>
      <c r="AO675"/>
    </row>
    <row r="676" spans="1:41" s="135" customFormat="1" ht="39.950000000000003" customHeight="1" thickBot="1" x14ac:dyDescent="0.3">
      <c r="A676" s="658"/>
      <c r="B676" s="230" t="s">
        <v>99</v>
      </c>
      <c r="C676" s="291" t="s">
        <v>812</v>
      </c>
      <c r="D676" s="106">
        <v>10</v>
      </c>
      <c r="E676" s="16"/>
      <c r="F676" s="37"/>
      <c r="G676" s="37"/>
      <c r="H676" s="37"/>
      <c r="I676" s="91"/>
      <c r="J676" s="91"/>
      <c r="K676" s="97"/>
      <c r="L676" s="97"/>
      <c r="M676" s="91"/>
      <c r="N676" s="91"/>
      <c r="O676" s="91"/>
      <c r="P676" s="96"/>
      <c r="Q676" s="96"/>
      <c r="R676" s="96"/>
      <c r="S676" s="96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421">
        <f t="shared" si="245"/>
        <v>0</v>
      </c>
      <c r="AE676" s="285">
        <v>5.0599999999999996</v>
      </c>
      <c r="AF676" s="418">
        <f t="shared" si="244"/>
        <v>0</v>
      </c>
      <c r="AG676" s="207"/>
      <c r="AH676" s="159"/>
      <c r="AN676"/>
      <c r="AO676"/>
    </row>
    <row r="677" spans="1:41" ht="39.950000000000003" customHeight="1" thickBot="1" x14ac:dyDescent="0.3">
      <c r="A677" s="658"/>
      <c r="B677" s="230" t="s">
        <v>100</v>
      </c>
      <c r="C677" s="291" t="s">
        <v>813</v>
      </c>
      <c r="D677" s="106">
        <v>10</v>
      </c>
      <c r="E677" s="16"/>
      <c r="F677" s="37"/>
      <c r="G677" s="37"/>
      <c r="H677" s="37"/>
      <c r="I677" s="37"/>
      <c r="J677" s="91"/>
      <c r="K677" s="91"/>
      <c r="L677" s="91"/>
      <c r="M677" s="84"/>
      <c r="N677" s="91"/>
      <c r="O677" s="91"/>
      <c r="P677" s="96"/>
      <c r="Q677" s="96"/>
      <c r="R677" s="96"/>
      <c r="S677" s="96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421">
        <f t="shared" si="245"/>
        <v>0</v>
      </c>
      <c r="AE677" s="285">
        <v>5.82</v>
      </c>
      <c r="AF677" s="418">
        <f t="shared" si="244"/>
        <v>0</v>
      </c>
      <c r="AG677" s="207"/>
      <c r="AH677" s="159"/>
    </row>
    <row r="678" spans="1:41" s="1" customFormat="1" ht="50.1" customHeight="1" thickBot="1" x14ac:dyDescent="0.3">
      <c r="A678" s="684" t="s">
        <v>466</v>
      </c>
      <c r="B678" s="685"/>
      <c r="C678" s="686"/>
      <c r="D678" s="665" t="s">
        <v>467</v>
      </c>
      <c r="E678" s="52"/>
      <c r="F678" s="62" t="s">
        <v>61</v>
      </c>
      <c r="G678" s="62" t="s">
        <v>471</v>
      </c>
      <c r="H678" s="84"/>
      <c r="I678" s="92"/>
      <c r="J678" s="92"/>
      <c r="K678" s="92"/>
      <c r="L678" s="84"/>
      <c r="M678" s="84"/>
      <c r="N678" s="84"/>
      <c r="O678" s="84"/>
      <c r="P678" s="80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412" t="s">
        <v>2</v>
      </c>
      <c r="AE678" s="369" t="s">
        <v>304</v>
      </c>
      <c r="AF678" s="418" t="s">
        <v>305</v>
      </c>
      <c r="AG678" s="207"/>
      <c r="AH678" s="159"/>
      <c r="AN678"/>
      <c r="AO678"/>
    </row>
    <row r="679" spans="1:41" s="1" customFormat="1" ht="50.1" customHeight="1" thickBot="1" x14ac:dyDescent="0.3">
      <c r="A679" s="635"/>
      <c r="B679" s="636"/>
      <c r="C679" s="637"/>
      <c r="D679" s="650"/>
      <c r="E679" s="52"/>
      <c r="F679" s="63" t="s">
        <v>12</v>
      </c>
      <c r="G679" s="63" t="s">
        <v>5</v>
      </c>
      <c r="H679" s="92"/>
      <c r="I679" s="92"/>
      <c r="J679" s="92"/>
      <c r="K679" s="92"/>
      <c r="L679" s="84"/>
      <c r="M679" s="84"/>
      <c r="N679" s="84"/>
      <c r="O679" s="84"/>
      <c r="P679" s="80"/>
      <c r="Q679" s="91"/>
      <c r="R679" s="91"/>
      <c r="S679" s="91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  <c r="AD679" s="419"/>
      <c r="AE679" s="285"/>
      <c r="AF679" s="418"/>
      <c r="AG679" s="207"/>
      <c r="AH679" s="159"/>
      <c r="AN679"/>
      <c r="AO679"/>
    </row>
    <row r="680" spans="1:41" s="1" customFormat="1" ht="43.5" customHeight="1" thickBot="1" x14ac:dyDescent="0.3">
      <c r="A680" s="638"/>
      <c r="B680" s="639"/>
      <c r="C680" s="640"/>
      <c r="D680" s="651"/>
      <c r="E680" s="53"/>
      <c r="F680" s="7"/>
      <c r="G680" s="11"/>
      <c r="H680" s="91"/>
      <c r="I680" s="91"/>
      <c r="J680" s="91"/>
      <c r="K680" s="91"/>
      <c r="L680" s="84"/>
      <c r="M680" s="84"/>
      <c r="N680" s="84"/>
      <c r="O680" s="84"/>
      <c r="P680" s="91"/>
      <c r="Q680" s="91"/>
      <c r="R680" s="91"/>
      <c r="S680" s="91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  <c r="AD680" s="447">
        <f>SUM(AD681)</f>
        <v>0</v>
      </c>
      <c r="AE680" s="381"/>
      <c r="AF680" s="448">
        <f t="shared" ref="AF680" si="246">SUM(AF681)</f>
        <v>0</v>
      </c>
      <c r="AG680" s="252">
        <f>AF680</f>
        <v>0</v>
      </c>
      <c r="AH680" s="159"/>
      <c r="AN680"/>
      <c r="AO680"/>
    </row>
    <row r="681" spans="1:41" s="1" customFormat="1" ht="120" customHeight="1" thickBot="1" x14ac:dyDescent="0.3">
      <c r="A681" s="492"/>
      <c r="B681" s="241" t="s">
        <v>369</v>
      </c>
      <c r="C681" s="291" t="s">
        <v>818</v>
      </c>
      <c r="D681" s="106">
        <v>10</v>
      </c>
      <c r="E681" s="16"/>
      <c r="F681" s="37"/>
      <c r="G681" s="37"/>
      <c r="H681" s="84"/>
      <c r="I681" s="84"/>
      <c r="J681" s="84"/>
      <c r="K681" s="84"/>
      <c r="L681" s="80"/>
      <c r="M681" s="84"/>
      <c r="N681" s="84"/>
      <c r="O681" s="84"/>
      <c r="P681" s="91"/>
      <c r="Q681" s="91"/>
      <c r="R681" s="91"/>
      <c r="S681" s="91"/>
      <c r="T681" s="91"/>
      <c r="U681" s="83"/>
      <c r="V681" s="83"/>
      <c r="W681" s="83"/>
      <c r="X681" s="83"/>
      <c r="Y681" s="83"/>
      <c r="Z681" s="83"/>
      <c r="AA681" s="83"/>
      <c r="AB681" s="83"/>
      <c r="AC681" s="83"/>
      <c r="AD681" s="421">
        <f t="shared" ref="AD681" si="247">SUM(ROUNDUP(F681/D681,0),ROUNDUP(G681/D681,0),ROUNDUP(H681/D681,0),ROUNDUP(I681/D681,0),ROUNDUP(J681/D681,0),ROUNDUP(K681/D681,0),ROUNDUP(L681/D681,0),ROUNDUP(M681/D681,0),ROUNDUP(N681/D681,0),ROUNDUP(O681/D681,0),ROUNDUP(P681/D681,0),ROUNDUP(Q681/D681,0),ROUNDUP(R681/D681,0),ROUNDUP(S681/D681,0),ROUNDUP(T681/D681,0),ROUNDUP(U681/D681,0),ROUNDUP(V681/D681,0),ROUNDUP(W681/D681,0),ROUNDUP(X681/D681,0),ROUNDUP(Y681/D681,0),ROUNDUP(Z681/D681,0),ROUNDUP(AA681/D681,0),ROUNDUP(AB681/D681,0),ROUNDUP(AC681/D681,0))*D681</f>
        <v>0</v>
      </c>
      <c r="AE681" s="285">
        <v>6.04</v>
      </c>
      <c r="AF681" s="418">
        <f>AD681*AE681</f>
        <v>0</v>
      </c>
      <c r="AG681" s="207"/>
      <c r="AH681" s="159"/>
      <c r="AN681"/>
      <c r="AO681"/>
    </row>
    <row r="682" spans="1:41" ht="50.1" customHeight="1" thickBot="1" x14ac:dyDescent="0.3">
      <c r="A682" s="684" t="s">
        <v>466</v>
      </c>
      <c r="B682" s="685"/>
      <c r="C682" s="686"/>
      <c r="D682" s="665" t="s">
        <v>467</v>
      </c>
      <c r="E682" s="51"/>
      <c r="F682" s="62" t="s">
        <v>471</v>
      </c>
      <c r="G682" s="62" t="s">
        <v>476</v>
      </c>
      <c r="H682" s="347" t="s">
        <v>1037</v>
      </c>
      <c r="I682" s="347" t="s">
        <v>1091</v>
      </c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5"/>
      <c r="V682" s="85"/>
      <c r="W682" s="85"/>
      <c r="X682" s="85"/>
      <c r="Y682" s="85"/>
      <c r="Z682" s="85"/>
      <c r="AA682" s="85"/>
      <c r="AB682" s="85"/>
      <c r="AC682" s="85"/>
      <c r="AD682" s="412" t="s">
        <v>2</v>
      </c>
      <c r="AE682" s="369" t="s">
        <v>304</v>
      </c>
      <c r="AF682" s="418" t="s">
        <v>305</v>
      </c>
      <c r="AG682" s="207"/>
      <c r="AH682" s="159"/>
    </row>
    <row r="683" spans="1:41" s="135" customFormat="1" ht="50.1" customHeight="1" thickBot="1" x14ac:dyDescent="0.35">
      <c r="A683" s="635"/>
      <c r="B683" s="636"/>
      <c r="C683" s="637"/>
      <c r="D683" s="650"/>
      <c r="E683" s="52"/>
      <c r="F683" s="63" t="s">
        <v>5</v>
      </c>
      <c r="G683" s="63" t="s">
        <v>279</v>
      </c>
      <c r="H683" s="365" t="s">
        <v>253</v>
      </c>
      <c r="I683" s="346" t="s">
        <v>1092</v>
      </c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423"/>
      <c r="AE683" s="284"/>
      <c r="AF683" s="418"/>
      <c r="AG683" s="207"/>
      <c r="AH683" s="159"/>
      <c r="AN683"/>
      <c r="AO683"/>
    </row>
    <row r="684" spans="1:41" s="135" customFormat="1" ht="40.5" customHeight="1" thickBot="1" x14ac:dyDescent="0.35">
      <c r="A684" s="638"/>
      <c r="B684" s="639"/>
      <c r="C684" s="640"/>
      <c r="D684" s="651"/>
      <c r="E684" s="53"/>
      <c r="F684" s="7"/>
      <c r="G684" s="27"/>
      <c r="H684" s="267"/>
      <c r="I684" s="7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428">
        <f>SUM(AD685:AD690)</f>
        <v>0</v>
      </c>
      <c r="AE684" s="373"/>
      <c r="AF684" s="425">
        <f t="shared" ref="AF684" si="248">SUM(AF685:AF690)</f>
        <v>0</v>
      </c>
      <c r="AG684" s="252">
        <f>AF684</f>
        <v>0</v>
      </c>
      <c r="AH684" s="159"/>
      <c r="AN684"/>
      <c r="AO684"/>
    </row>
    <row r="685" spans="1:41" ht="50.1" customHeight="1" thickBot="1" x14ac:dyDescent="0.3">
      <c r="A685" s="748"/>
      <c r="B685" s="234" t="s">
        <v>270</v>
      </c>
      <c r="C685" s="303" t="s">
        <v>708</v>
      </c>
      <c r="D685" s="124">
        <v>3</v>
      </c>
      <c r="E685" s="10"/>
      <c r="F685" s="175"/>
      <c r="G685" s="175"/>
      <c r="H685" s="87"/>
      <c r="I685" s="80"/>
      <c r="J685" s="80"/>
      <c r="K685" s="80"/>
      <c r="L685" s="87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421">
        <f>SUM(ROUNDUP(F685/D685,0),ROUNDUP(I685/D685,0),ROUNDUP(H685/D685,0),ROUNDUP(J685/D685,0),ROUNDUP(G685/D685,0),ROUNDUP(K685/D685,0),ROUNDUP(L685/D685,0),ROUNDUP(M685/D685,0),ROUNDUP(N685/D685,0),ROUNDUP(O685/D685,0),ROUNDUP(P685/D685,0),ROUNDUP(Q685/D685,0),ROUNDUP(R685/D685,0),ROUNDUP(S685/D685,0),ROUNDUP(T685/D685,0),ROUNDUP(U685/D685,0),ROUNDUP(V685/D685,0),ROUNDUP(W685/D685,0),ROUNDUP(X685/D685,0),ROUNDUP(Y685/D685,0),ROUNDUP(Z685/D685,0),ROUNDUP(AA685/D685,0),ROUNDUP(AB685/D685,0),ROUNDUP(AC685/D685,0))*D685</f>
        <v>0</v>
      </c>
      <c r="AE685" s="285">
        <v>12.12</v>
      </c>
      <c r="AF685" s="418">
        <f t="shared" ref="AF685:AF690" si="249">AD685*AE685</f>
        <v>0</v>
      </c>
      <c r="AG685" s="207"/>
      <c r="AH685" s="159"/>
    </row>
    <row r="686" spans="1:41" ht="50.1" customHeight="1" thickBot="1" x14ac:dyDescent="0.3">
      <c r="A686" s="698"/>
      <c r="B686" s="243" t="s">
        <v>271</v>
      </c>
      <c r="C686" s="304" t="s">
        <v>709</v>
      </c>
      <c r="D686" s="124">
        <v>3</v>
      </c>
      <c r="E686" s="10"/>
      <c r="F686" s="175"/>
      <c r="G686" s="175"/>
      <c r="H686" s="87"/>
      <c r="I686" s="80"/>
      <c r="J686" s="80"/>
      <c r="K686" s="80"/>
      <c r="L686" s="87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421">
        <f t="shared" ref="AD686:AD690" si="250">SUM(ROUNDUP(F686/D686,0),ROUNDUP(I686/D686,0),ROUNDUP(H686/D686,0),ROUNDUP(J686/D686,0),ROUNDUP(G686/D686,0),ROUNDUP(K686/D686,0),ROUNDUP(L686/D686,0),ROUNDUP(M686/D686,0),ROUNDUP(N686/D686,0),ROUNDUP(O686/D686,0),ROUNDUP(P686/D686,0),ROUNDUP(Q686/D686,0),ROUNDUP(R686/D686,0),ROUNDUP(S686/D686,0),ROUNDUP(T686/D686,0),ROUNDUP(U686/D686,0),ROUNDUP(V686/D686,0),ROUNDUP(W686/D686,0),ROUNDUP(X686/D686,0),ROUNDUP(Y686/D686,0),ROUNDUP(Z686/D686,0),ROUNDUP(AA686/D686,0),ROUNDUP(AB686/D686,0),ROUNDUP(AC686/D686,0))*D686</f>
        <v>0</v>
      </c>
      <c r="AE686" s="285">
        <v>17.010000000000002</v>
      </c>
      <c r="AF686" s="418">
        <f t="shared" si="249"/>
        <v>0</v>
      </c>
      <c r="AG686" s="207"/>
      <c r="AH686" s="159"/>
    </row>
    <row r="687" spans="1:41" ht="50.1" customHeight="1" thickBot="1" x14ac:dyDescent="0.3">
      <c r="A687" s="717"/>
      <c r="B687" s="243" t="s">
        <v>272</v>
      </c>
      <c r="C687" s="304" t="s">
        <v>710</v>
      </c>
      <c r="D687" s="124">
        <v>3</v>
      </c>
      <c r="E687" s="10"/>
      <c r="F687" s="175"/>
      <c r="G687" s="175"/>
      <c r="H687" s="175"/>
      <c r="I687" s="80"/>
      <c r="J687" s="80"/>
      <c r="K687" s="80"/>
      <c r="L687" s="87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3"/>
      <c r="X687" s="83"/>
      <c r="Y687" s="83"/>
      <c r="Z687" s="83"/>
      <c r="AA687" s="83"/>
      <c r="AB687" s="83"/>
      <c r="AC687" s="83"/>
      <c r="AD687" s="421">
        <f t="shared" si="250"/>
        <v>0</v>
      </c>
      <c r="AE687" s="285">
        <v>23.46</v>
      </c>
      <c r="AF687" s="418">
        <f t="shared" si="249"/>
        <v>0</v>
      </c>
      <c r="AG687" s="207"/>
      <c r="AH687" s="159"/>
    </row>
    <row r="688" spans="1:41" ht="50.1" customHeight="1" thickBot="1" x14ac:dyDescent="0.3">
      <c r="A688" s="748"/>
      <c r="B688" s="228" t="s">
        <v>273</v>
      </c>
      <c r="C688" s="304" t="s">
        <v>711</v>
      </c>
      <c r="D688" s="124">
        <v>3</v>
      </c>
      <c r="E688" s="10"/>
      <c r="F688" s="175"/>
      <c r="G688" s="175"/>
      <c r="H688" s="175"/>
      <c r="I688" s="175"/>
      <c r="J688" s="80"/>
      <c r="K688" s="80"/>
      <c r="L688" s="87"/>
      <c r="M688" s="80"/>
      <c r="N688" s="80"/>
      <c r="O688" s="80"/>
      <c r="P688" s="80"/>
      <c r="Q688" s="80"/>
      <c r="R688" s="80"/>
      <c r="S688" s="80"/>
      <c r="T688" s="80"/>
      <c r="U688" s="83"/>
      <c r="V688" s="83"/>
      <c r="W688" s="83"/>
      <c r="X688" s="83"/>
      <c r="Y688" s="83"/>
      <c r="Z688" s="83"/>
      <c r="AA688" s="83"/>
      <c r="AB688" s="83"/>
      <c r="AC688" s="83"/>
      <c r="AD688" s="421">
        <f t="shared" si="250"/>
        <v>0</v>
      </c>
      <c r="AE688" s="285">
        <v>18.18</v>
      </c>
      <c r="AF688" s="418">
        <f t="shared" si="249"/>
        <v>0</v>
      </c>
      <c r="AG688" s="207"/>
      <c r="AH688" s="159"/>
    </row>
    <row r="689" spans="1:41" ht="50.1" customHeight="1" thickBot="1" x14ac:dyDescent="0.3">
      <c r="A689" s="698"/>
      <c r="B689" s="228" t="s">
        <v>314</v>
      </c>
      <c r="C689" s="304" t="s">
        <v>712</v>
      </c>
      <c r="D689" s="124">
        <v>3</v>
      </c>
      <c r="E689" s="10"/>
      <c r="F689" s="175"/>
      <c r="G689" s="175"/>
      <c r="H689" s="175"/>
      <c r="I689" s="175"/>
      <c r="J689" s="80"/>
      <c r="K689" s="80"/>
      <c r="L689" s="87"/>
      <c r="M689" s="80"/>
      <c r="N689" s="80"/>
      <c r="O689" s="80"/>
      <c r="P689" s="80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85"/>
      <c r="AD689" s="421">
        <f t="shared" si="250"/>
        <v>0</v>
      </c>
      <c r="AE689" s="285">
        <v>22.21</v>
      </c>
      <c r="AF689" s="418">
        <f t="shared" si="249"/>
        <v>0</v>
      </c>
      <c r="AG689" s="207"/>
      <c r="AH689" s="159"/>
    </row>
    <row r="690" spans="1:41" ht="50.1" customHeight="1" thickBot="1" x14ac:dyDescent="0.3">
      <c r="A690" s="698"/>
      <c r="B690" s="228" t="s">
        <v>274</v>
      </c>
      <c r="C690" s="305" t="s">
        <v>713</v>
      </c>
      <c r="D690" s="124">
        <v>3</v>
      </c>
      <c r="E690" s="10"/>
      <c r="F690" s="175"/>
      <c r="G690" s="175"/>
      <c r="H690" s="175"/>
      <c r="I690" s="175"/>
      <c r="J690" s="80"/>
      <c r="K690" s="80"/>
      <c r="L690" s="87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421">
        <f t="shared" si="250"/>
        <v>0</v>
      </c>
      <c r="AE690" s="285">
        <v>30.28</v>
      </c>
      <c r="AF690" s="418">
        <f t="shared" si="249"/>
        <v>0</v>
      </c>
      <c r="AG690" s="207"/>
      <c r="AH690" s="159"/>
    </row>
    <row r="691" spans="1:41" ht="50.1" customHeight="1" thickBot="1" x14ac:dyDescent="0.3">
      <c r="A691" s="684" t="s">
        <v>466</v>
      </c>
      <c r="B691" s="685"/>
      <c r="C691" s="686"/>
      <c r="D691" s="665" t="s">
        <v>467</v>
      </c>
      <c r="E691" s="51"/>
      <c r="F691" s="62" t="s">
        <v>532</v>
      </c>
      <c r="G691" s="80"/>
      <c r="H691" s="80"/>
      <c r="I691" s="80"/>
      <c r="J691" s="80"/>
      <c r="K691" s="80"/>
      <c r="L691" s="80"/>
      <c r="M691" s="80"/>
      <c r="N691" s="83"/>
      <c r="O691" s="80"/>
      <c r="P691" s="80"/>
      <c r="Q691" s="80"/>
      <c r="R691" s="80"/>
      <c r="S691" s="80"/>
      <c r="T691" s="80"/>
      <c r="U691" s="80"/>
      <c r="V691" s="85"/>
      <c r="W691" s="85"/>
      <c r="X691" s="85"/>
      <c r="Y691" s="85"/>
      <c r="Z691" s="85"/>
      <c r="AA691" s="85"/>
      <c r="AB691" s="85"/>
      <c r="AC691" s="85"/>
      <c r="AD691" s="412" t="s">
        <v>2</v>
      </c>
      <c r="AE691" s="369" t="s">
        <v>304</v>
      </c>
      <c r="AF691" s="418" t="s">
        <v>305</v>
      </c>
      <c r="AG691" s="207"/>
      <c r="AH691" s="159"/>
    </row>
    <row r="692" spans="1:41" s="135" customFormat="1" ht="50.1" customHeight="1" thickBot="1" x14ac:dyDescent="0.35">
      <c r="A692" s="635"/>
      <c r="B692" s="636"/>
      <c r="C692" s="637"/>
      <c r="D692" s="650"/>
      <c r="E692" s="52"/>
      <c r="F692" s="63" t="s">
        <v>286</v>
      </c>
      <c r="G692" s="80"/>
      <c r="H692" s="80"/>
      <c r="I692" s="80"/>
      <c r="J692" s="80"/>
      <c r="K692" s="80"/>
      <c r="L692" s="80"/>
      <c r="M692" s="80"/>
      <c r="N692" s="83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423"/>
      <c r="AE692" s="284"/>
      <c r="AF692" s="418"/>
      <c r="AG692" s="207"/>
      <c r="AH692" s="159"/>
      <c r="AN692"/>
      <c r="AO692"/>
    </row>
    <row r="693" spans="1:41" s="135" customFormat="1" ht="40.5" customHeight="1" thickBot="1" x14ac:dyDescent="0.35">
      <c r="A693" s="638"/>
      <c r="B693" s="639"/>
      <c r="C693" s="640"/>
      <c r="D693" s="651"/>
      <c r="E693" s="53"/>
      <c r="F693" s="134"/>
      <c r="G693" s="80"/>
      <c r="H693" s="80"/>
      <c r="I693" s="80"/>
      <c r="J693" s="80"/>
      <c r="K693" s="80"/>
      <c r="L693" s="80"/>
      <c r="M693" s="80"/>
      <c r="N693" s="83"/>
      <c r="O693" s="83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428">
        <f>SUM(AD694:AD699)</f>
        <v>0</v>
      </c>
      <c r="AE693" s="373"/>
      <c r="AF693" s="425">
        <f t="shared" ref="AF693" si="251">SUM(AF694:AF699)</f>
        <v>0</v>
      </c>
      <c r="AG693" s="252">
        <f>AF693</f>
        <v>0</v>
      </c>
      <c r="AH693" s="159"/>
      <c r="AN693"/>
      <c r="AO693"/>
    </row>
    <row r="694" spans="1:41" s="135" customFormat="1" ht="50.1" customHeight="1" thickBot="1" x14ac:dyDescent="0.3">
      <c r="A694" s="748"/>
      <c r="B694" s="243" t="s">
        <v>937</v>
      </c>
      <c r="C694" s="304" t="s">
        <v>938</v>
      </c>
      <c r="D694" s="124">
        <v>3</v>
      </c>
      <c r="E694" s="10"/>
      <c r="F694" s="175"/>
      <c r="G694" s="87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3"/>
      <c r="W694" s="83"/>
      <c r="X694" s="83"/>
      <c r="Y694" s="83"/>
      <c r="Z694" s="83"/>
      <c r="AA694" s="83"/>
      <c r="AB694" s="83"/>
      <c r="AC694" s="83"/>
      <c r="AD694" s="421">
        <f t="shared" ref="AD694:AD699" si="252">SUM(ROUNDUP(F694/D694,0),ROUNDUP(G694/D694,0),ROUNDUP(H694/D694,0),ROUNDUP(I694/D694,0),ROUNDUP(J694/D694,0),ROUNDUP(K694/D694,0),ROUNDUP(L694/D694,0),ROUNDUP(M694/D694,0),ROUNDUP(N694/D694,0),ROUNDUP(O694/D694,0),ROUNDUP(P694/D694,0),ROUNDUP(Q694/D694,0),ROUNDUP(R694/D694,0),ROUNDUP(S694/D694,0),ROUNDUP(T694/D694,0),ROUNDUP(U694/D694,0),ROUNDUP(V694/D694,0),ROUNDUP(W694/D694,0),ROUNDUP(X694/D694,0),ROUNDUP(Y694/D694,0),ROUNDUP(Z694/D694,0),ROUNDUP(AA694/D694,0),ROUNDUP(AB694/D694,0),ROUNDUP(AC694/D694,0))*D694</f>
        <v>0</v>
      </c>
      <c r="AE694" s="285">
        <v>12.12</v>
      </c>
      <c r="AF694" s="418">
        <f t="shared" ref="AF694:AF696" si="253">AD694*AE694</f>
        <v>0</v>
      </c>
      <c r="AG694" s="207"/>
      <c r="AH694" s="159"/>
      <c r="AN694"/>
      <c r="AO694"/>
    </row>
    <row r="695" spans="1:41" s="135" customFormat="1" ht="50.1" customHeight="1" thickBot="1" x14ac:dyDescent="0.3">
      <c r="A695" s="698"/>
      <c r="B695" s="243" t="s">
        <v>939</v>
      </c>
      <c r="C695" s="304" t="s">
        <v>995</v>
      </c>
      <c r="D695" s="124">
        <v>3</v>
      </c>
      <c r="E695" s="10"/>
      <c r="F695" s="175"/>
      <c r="G695" s="87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3"/>
      <c r="W695" s="83"/>
      <c r="X695" s="83"/>
      <c r="Y695" s="83"/>
      <c r="Z695" s="83"/>
      <c r="AA695" s="83"/>
      <c r="AB695" s="83"/>
      <c r="AC695" s="83"/>
      <c r="AD695" s="421">
        <f t="shared" si="252"/>
        <v>0</v>
      </c>
      <c r="AE695" s="285">
        <v>17.010000000000002</v>
      </c>
      <c r="AF695" s="418">
        <f t="shared" si="253"/>
        <v>0</v>
      </c>
      <c r="AG695" s="207"/>
      <c r="AH695" s="159"/>
      <c r="AN695"/>
      <c r="AO695"/>
    </row>
    <row r="696" spans="1:41" ht="50.1" customHeight="1" thickBot="1" x14ac:dyDescent="0.3">
      <c r="A696" s="717"/>
      <c r="B696" s="243" t="s">
        <v>940</v>
      </c>
      <c r="C696" s="304" t="s">
        <v>941</v>
      </c>
      <c r="D696" s="124">
        <v>3</v>
      </c>
      <c r="E696" s="10"/>
      <c r="F696" s="175"/>
      <c r="G696" s="87"/>
      <c r="H696" s="80"/>
      <c r="I696" s="80"/>
      <c r="J696" s="80"/>
      <c r="K696" s="80"/>
      <c r="L696" s="91"/>
      <c r="M696" s="91"/>
      <c r="N696" s="85"/>
      <c r="O696" s="85"/>
      <c r="P696" s="80"/>
      <c r="Q696" s="80"/>
      <c r="R696" s="80"/>
      <c r="S696" s="196"/>
      <c r="T696" s="80"/>
      <c r="U696" s="80"/>
      <c r="V696" s="83"/>
      <c r="W696" s="83"/>
      <c r="X696" s="83"/>
      <c r="Y696" s="83"/>
      <c r="Z696" s="83"/>
      <c r="AA696" s="83"/>
      <c r="AB696" s="83"/>
      <c r="AC696" s="83"/>
      <c r="AD696" s="421">
        <f t="shared" si="252"/>
        <v>0</v>
      </c>
      <c r="AE696" s="285">
        <v>23.46</v>
      </c>
      <c r="AF696" s="418">
        <f t="shared" si="253"/>
        <v>0</v>
      </c>
      <c r="AG696" s="207"/>
      <c r="AH696" s="159"/>
    </row>
    <row r="697" spans="1:41" ht="50.1" customHeight="1" thickBot="1" x14ac:dyDescent="0.3">
      <c r="A697" s="751"/>
      <c r="B697" s="227" t="s">
        <v>283</v>
      </c>
      <c r="C697" s="306" t="s">
        <v>566</v>
      </c>
      <c r="D697" s="71">
        <v>3</v>
      </c>
      <c r="E697" s="6"/>
      <c r="F697" s="175"/>
      <c r="G697" s="87"/>
      <c r="H697" s="80"/>
      <c r="I697" s="91"/>
      <c r="J697" s="91"/>
      <c r="K697" s="85"/>
      <c r="L697" s="91"/>
      <c r="M697" s="91"/>
      <c r="N697" s="85"/>
      <c r="O697" s="85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421">
        <f t="shared" si="252"/>
        <v>0</v>
      </c>
      <c r="AE697" s="285">
        <v>18.18</v>
      </c>
      <c r="AF697" s="418">
        <f>AD697*AE697</f>
        <v>0</v>
      </c>
      <c r="AG697" s="207"/>
      <c r="AH697" s="159"/>
    </row>
    <row r="698" spans="1:41" ht="50.1" customHeight="1" thickBot="1" x14ac:dyDescent="0.3">
      <c r="A698" s="751"/>
      <c r="B698" s="227" t="s">
        <v>284</v>
      </c>
      <c r="C698" s="306" t="s">
        <v>562</v>
      </c>
      <c r="D698" s="71">
        <v>3</v>
      </c>
      <c r="E698" s="6"/>
      <c r="F698" s="175"/>
      <c r="G698" s="87"/>
      <c r="H698" s="80"/>
      <c r="I698" s="80"/>
      <c r="J698" s="80"/>
      <c r="K698" s="80"/>
      <c r="L698" s="91"/>
      <c r="M698" s="91"/>
      <c r="N698" s="85"/>
      <c r="O698" s="85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  <c r="AD698" s="421">
        <f t="shared" si="252"/>
        <v>0</v>
      </c>
      <c r="AE698" s="285">
        <v>22.21</v>
      </c>
      <c r="AF698" s="418">
        <f>AD698*AE698</f>
        <v>0</v>
      </c>
      <c r="AG698" s="207"/>
      <c r="AH698" s="159"/>
    </row>
    <row r="699" spans="1:41" s="135" customFormat="1" ht="50.1" customHeight="1" thickBot="1" x14ac:dyDescent="0.3">
      <c r="A699" s="751"/>
      <c r="B699" s="228" t="s">
        <v>285</v>
      </c>
      <c r="C699" s="306" t="s">
        <v>563</v>
      </c>
      <c r="D699" s="124">
        <v>3</v>
      </c>
      <c r="E699" s="6"/>
      <c r="F699" s="175"/>
      <c r="G699" s="87"/>
      <c r="H699" s="80"/>
      <c r="I699" s="91"/>
      <c r="J699" s="91"/>
      <c r="K699" s="85"/>
      <c r="L699" s="91"/>
      <c r="M699" s="91"/>
      <c r="N699" s="85"/>
      <c r="O699" s="85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  <c r="AD699" s="421">
        <f t="shared" si="252"/>
        <v>0</v>
      </c>
      <c r="AE699" s="285">
        <v>30.28</v>
      </c>
      <c r="AF699" s="418">
        <f>AD699*AE699</f>
        <v>0</v>
      </c>
      <c r="AG699" s="207"/>
      <c r="AH699" s="159"/>
      <c r="AN699"/>
      <c r="AO699"/>
    </row>
    <row r="700" spans="1:41" s="3" customFormat="1" ht="50.1" customHeight="1" thickBot="1" x14ac:dyDescent="0.3">
      <c r="A700" s="684" t="s">
        <v>466</v>
      </c>
      <c r="B700" s="685"/>
      <c r="C700" s="686"/>
      <c r="D700" s="665" t="s">
        <v>467</v>
      </c>
      <c r="E700" s="52"/>
      <c r="F700" s="62" t="s">
        <v>61</v>
      </c>
      <c r="G700" s="62" t="s">
        <v>470</v>
      </c>
      <c r="H700" s="62" t="s">
        <v>544</v>
      </c>
      <c r="I700" s="62" t="s">
        <v>471</v>
      </c>
      <c r="J700" s="62" t="s">
        <v>547</v>
      </c>
      <c r="K700" s="73" t="s">
        <v>254</v>
      </c>
      <c r="L700" s="73" t="s">
        <v>1038</v>
      </c>
      <c r="M700" s="62" t="s">
        <v>1039</v>
      </c>
      <c r="N700" s="62" t="s">
        <v>1347</v>
      </c>
      <c r="O700" s="80"/>
      <c r="P700" s="80"/>
      <c r="Q700" s="87"/>
      <c r="R700" s="87"/>
      <c r="S700" s="103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412" t="s">
        <v>2</v>
      </c>
      <c r="AE700" s="369" t="s">
        <v>304</v>
      </c>
      <c r="AF700" s="418" t="s">
        <v>305</v>
      </c>
      <c r="AG700" s="207"/>
      <c r="AH700" s="159"/>
      <c r="AN700"/>
      <c r="AO700"/>
    </row>
    <row r="701" spans="1:41" s="1" customFormat="1" ht="50.1" customHeight="1" thickBot="1" x14ac:dyDescent="0.3">
      <c r="A701" s="635"/>
      <c r="B701" s="636"/>
      <c r="C701" s="637"/>
      <c r="D701" s="650"/>
      <c r="E701" s="52"/>
      <c r="F701" s="66" t="s">
        <v>12</v>
      </c>
      <c r="G701" s="63" t="s">
        <v>4</v>
      </c>
      <c r="H701" s="63" t="s">
        <v>81</v>
      </c>
      <c r="I701" s="63" t="s">
        <v>5</v>
      </c>
      <c r="J701" s="63" t="s">
        <v>358</v>
      </c>
      <c r="K701" s="65" t="s">
        <v>253</v>
      </c>
      <c r="L701" s="65" t="s">
        <v>463</v>
      </c>
      <c r="M701" s="63" t="s">
        <v>602</v>
      </c>
      <c r="N701" s="63" t="s">
        <v>1346</v>
      </c>
      <c r="O701" s="96"/>
      <c r="P701" s="80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442"/>
      <c r="AE701" s="382"/>
      <c r="AF701" s="418"/>
      <c r="AG701" s="207"/>
      <c r="AH701" s="159"/>
      <c r="AN701"/>
      <c r="AO701"/>
    </row>
    <row r="702" spans="1:41" s="1" customFormat="1" ht="50.1" customHeight="1" thickBot="1" x14ac:dyDescent="0.3">
      <c r="A702" s="638"/>
      <c r="B702" s="639"/>
      <c r="C702" s="640"/>
      <c r="D702" s="651"/>
      <c r="E702" s="53"/>
      <c r="F702" s="7"/>
      <c r="G702" s="13"/>
      <c r="H702" s="7"/>
      <c r="I702" s="11"/>
      <c r="J702" s="40"/>
      <c r="K702" s="14"/>
      <c r="L702" s="390"/>
      <c r="M702" s="58"/>
      <c r="N702" s="487"/>
      <c r="O702" s="87"/>
      <c r="P702" s="80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  <c r="AB702" s="91"/>
      <c r="AC702" s="91"/>
      <c r="AD702" s="443">
        <f>SUM(AD703:AD704)</f>
        <v>0</v>
      </c>
      <c r="AE702" s="379"/>
      <c r="AF702" s="444">
        <f t="shared" ref="AF702" si="254">SUM(AF703:AF704)</f>
        <v>0</v>
      </c>
      <c r="AG702" s="252">
        <f>AF702</f>
        <v>0</v>
      </c>
      <c r="AH702" s="159"/>
      <c r="AN702"/>
      <c r="AO702"/>
    </row>
    <row r="703" spans="1:41" s="1" customFormat="1" ht="109.5" customHeight="1" thickBot="1" x14ac:dyDescent="0.3">
      <c r="A703" s="115"/>
      <c r="B703" s="228" t="s">
        <v>13</v>
      </c>
      <c r="C703" s="290" t="s">
        <v>1153</v>
      </c>
      <c r="D703" s="64">
        <v>10</v>
      </c>
      <c r="E703" s="8"/>
      <c r="F703" s="176"/>
      <c r="G703" s="175"/>
      <c r="H703" s="175"/>
      <c r="I703" s="175"/>
      <c r="J703" s="176"/>
      <c r="K703" s="175"/>
      <c r="L703" s="175"/>
      <c r="M703" s="175"/>
      <c r="N703" s="175"/>
      <c r="O703" s="87"/>
      <c r="P703" s="91"/>
      <c r="Q703" s="96"/>
      <c r="R703" s="96"/>
      <c r="S703" s="96"/>
      <c r="T703" s="96"/>
      <c r="U703" s="96"/>
      <c r="V703" s="96"/>
      <c r="W703" s="96"/>
      <c r="X703" s="96"/>
      <c r="Y703" s="96"/>
      <c r="Z703" s="96"/>
      <c r="AA703" s="96"/>
      <c r="AB703" s="96"/>
      <c r="AC703" s="96"/>
      <c r="AD703" s="421">
        <f>SUM(ROUNDUP(F703/D703,0),ROUNDUP(G703/D703,0),ROUNDUP(H703/D703,0),ROUNDUP(I703/D703,0),ROUNDUP(J703/D703,0),ROUNDUP(K703/D703,0),ROUNDUP(L703/D703,0),ROUNDUP(M703/D703,0),ROUNDUP(N703/D703,0),ROUNDUP(O703/D703,0),ROUNDUP(P703/D703,0),ROUNDUP(Q703/D703,0),ROUNDUP(R703/D703,0),ROUNDUP(S703/D703,0),ROUNDUP(T703/D703,0),ROUNDUP(U703/D703,0),ROUNDUP(V703/D703,0),ROUNDUP(W703/D703,0),ROUNDUP(X703/D703,0),ROUNDUP(Y703/D703,0),ROUNDUP(Z703/D703,0),ROUNDUP(AA703/D703,0),ROUNDUP(AB703/D703,0),ROUNDUP(AC703/D703,0))*D703</f>
        <v>0</v>
      </c>
      <c r="AE703" s="285">
        <v>10.45</v>
      </c>
      <c r="AF703" s="418">
        <f t="shared" ref="AF703:AF704" si="255">AD703*AE703</f>
        <v>0</v>
      </c>
      <c r="AG703" s="207"/>
      <c r="AH703" s="159"/>
      <c r="AN703"/>
      <c r="AO703"/>
    </row>
    <row r="704" spans="1:41" s="1" customFormat="1" ht="110.1" customHeight="1" thickBot="1" x14ac:dyDescent="0.3">
      <c r="A704" s="36"/>
      <c r="B704" s="228" t="s">
        <v>263</v>
      </c>
      <c r="C704" s="290" t="s">
        <v>1154</v>
      </c>
      <c r="D704" s="64">
        <v>10</v>
      </c>
      <c r="E704" s="8"/>
      <c r="F704" s="176"/>
      <c r="G704" s="175"/>
      <c r="H704" s="175"/>
      <c r="I704" s="175"/>
      <c r="J704" s="80"/>
      <c r="K704" s="175"/>
      <c r="L704" s="175"/>
      <c r="M704" s="175"/>
      <c r="N704" s="175"/>
      <c r="O704" s="92"/>
      <c r="P704" s="80"/>
      <c r="Q704" s="80"/>
      <c r="R704" s="96"/>
      <c r="S704" s="96"/>
      <c r="T704" s="96"/>
      <c r="U704" s="96"/>
      <c r="V704" s="96"/>
      <c r="W704" s="96"/>
      <c r="X704" s="96"/>
      <c r="Y704" s="96"/>
      <c r="Z704" s="96"/>
      <c r="AA704" s="96"/>
      <c r="AB704" s="96"/>
      <c r="AC704" s="96"/>
      <c r="AD704" s="421">
        <f>SUM(ROUNDUP(F704/D704,0),ROUNDUP(G704/D704,0),ROUNDUP(H704/D704,0),ROUNDUP(I704/D704,0),ROUNDUP(J704/D704,0),ROUNDUP(K704/D704,0),ROUNDUP(L704/D704,0),ROUNDUP(M704/D704,0),ROUNDUP(N704/D704,0),ROUNDUP(O704/D704,0),ROUNDUP(P704/D704,0),ROUNDUP(Q704/D704,0),ROUNDUP(R704/D704,0),ROUNDUP(S704/D704,0),ROUNDUP(T704/D704,0),ROUNDUP(U704/D704,0),ROUNDUP(V704/D704,0),ROUNDUP(W704/D704,0),ROUNDUP(X704/D704,0),ROUNDUP(Y704/D704,0),ROUNDUP(Z704/D704,0),ROUNDUP(AA704/D704,0),ROUNDUP(AB704/D704,0),ROUNDUP(AC704/D704,0))*D704</f>
        <v>0</v>
      </c>
      <c r="AE704" s="285">
        <v>17.95</v>
      </c>
      <c r="AF704" s="418">
        <f t="shared" si="255"/>
        <v>0</v>
      </c>
      <c r="AG704" s="207"/>
      <c r="AH704" s="159"/>
      <c r="AN704"/>
      <c r="AO704"/>
    </row>
    <row r="705" spans="1:41" ht="50.1" customHeight="1" thickBot="1" x14ac:dyDescent="0.3">
      <c r="A705" s="666" t="s">
        <v>466</v>
      </c>
      <c r="B705" s="667"/>
      <c r="C705" s="668"/>
      <c r="D705" s="665" t="s">
        <v>467</v>
      </c>
      <c r="E705" s="9"/>
      <c r="F705" s="347" t="s">
        <v>1</v>
      </c>
      <c r="G705" s="62" t="s">
        <v>469</v>
      </c>
      <c r="H705" s="62" t="s">
        <v>471</v>
      </c>
      <c r="I705" s="347" t="s">
        <v>477</v>
      </c>
      <c r="J705" s="344" t="s">
        <v>254</v>
      </c>
      <c r="K705" s="50" t="s">
        <v>474</v>
      </c>
      <c r="L705" s="62" t="s">
        <v>478</v>
      </c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412" t="s">
        <v>2</v>
      </c>
      <c r="AE705" s="369" t="s">
        <v>304</v>
      </c>
      <c r="AF705" s="418" t="s">
        <v>305</v>
      </c>
      <c r="AG705" s="207"/>
      <c r="AH705" s="159"/>
    </row>
    <row r="706" spans="1:41" ht="50.1" customHeight="1" thickBot="1" x14ac:dyDescent="0.35">
      <c r="A706" s="645"/>
      <c r="B706" s="646"/>
      <c r="C706" s="647"/>
      <c r="D706" s="650"/>
      <c r="E706" s="9"/>
      <c r="F706" s="346" t="s">
        <v>12</v>
      </c>
      <c r="G706" s="67" t="s">
        <v>4</v>
      </c>
      <c r="H706" s="63" t="s">
        <v>5</v>
      </c>
      <c r="I706" s="367" t="s">
        <v>358</v>
      </c>
      <c r="J706" s="345" t="s">
        <v>253</v>
      </c>
      <c r="K706" s="348" t="s">
        <v>269</v>
      </c>
      <c r="L706" s="63" t="s">
        <v>54</v>
      </c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419"/>
      <c r="AE706" s="284"/>
      <c r="AF706" s="418"/>
      <c r="AG706" s="207"/>
      <c r="AH706" s="159"/>
    </row>
    <row r="707" spans="1:41" ht="50.1" customHeight="1" thickBot="1" x14ac:dyDescent="0.3">
      <c r="A707" s="669"/>
      <c r="B707" s="670"/>
      <c r="C707" s="671"/>
      <c r="D707" s="651"/>
      <c r="E707" s="9"/>
      <c r="F707" s="7"/>
      <c r="G707" s="14"/>
      <c r="H707" s="34"/>
      <c r="I707" s="42"/>
      <c r="J707" s="15"/>
      <c r="K707" s="14"/>
      <c r="L707" s="46"/>
      <c r="M707" s="80"/>
      <c r="N707" s="84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419">
        <f>SUM(AD708:AD709)</f>
        <v>0</v>
      </c>
      <c r="AE707" s="283"/>
      <c r="AF707" s="420">
        <f>SUM(AF708:AF710)</f>
        <v>0</v>
      </c>
      <c r="AG707" s="252">
        <f>AF707</f>
        <v>0</v>
      </c>
      <c r="AH707" s="159"/>
    </row>
    <row r="708" spans="1:41" s="135" customFormat="1" ht="99.95" customHeight="1" thickBot="1" x14ac:dyDescent="0.3">
      <c r="A708" s="113"/>
      <c r="B708" s="228" t="s">
        <v>421</v>
      </c>
      <c r="C708" s="287" t="s">
        <v>654</v>
      </c>
      <c r="D708" s="69">
        <v>10</v>
      </c>
      <c r="E708" s="8"/>
      <c r="F708" s="176"/>
      <c r="G708" s="175"/>
      <c r="H708" s="175"/>
      <c r="I708" s="176"/>
      <c r="J708" s="175"/>
      <c r="K708" s="176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421">
        <f t="shared" ref="AD708:AD710" si="256">SUM(ROUNDUP(F708/D708,0),ROUNDUP(G708/D708,0),ROUNDUP(H708/D708,0),ROUNDUP(I708/D708,0),ROUNDUP(J708/D708,0),ROUNDUP(K708/D708,0),ROUNDUP(L708/D708,0),ROUNDUP(M708/D708,0),ROUNDUP(N708/D708,0),ROUNDUP(O708/D708,0),ROUNDUP(P708/D708,0),ROUNDUP(Q708/D708,0),ROUNDUP(R708/D708,0),ROUNDUP(S708/D708,0),ROUNDUP(T708/D708,0),ROUNDUP(U708/D708,0),ROUNDUP(V708/D708,0),ROUNDUP(W708/D708,0),ROUNDUP(X708/D708,0),ROUNDUP(Y708/D708,0),ROUNDUP(Z708/D708,0),ROUNDUP(AA708/D708,0),ROUNDUP(AB708/D708,0),ROUNDUP(AC708/D708,0))*D708</f>
        <v>0</v>
      </c>
      <c r="AE708" s="285">
        <v>12.95</v>
      </c>
      <c r="AF708" s="418">
        <f t="shared" ref="AF708:AF710" si="257">AD708*AE708</f>
        <v>0</v>
      </c>
      <c r="AG708" s="207"/>
      <c r="AH708" s="159"/>
      <c r="AN708"/>
      <c r="AO708"/>
    </row>
    <row r="709" spans="1:41" s="135" customFormat="1" ht="99.95" customHeight="1" thickBot="1" x14ac:dyDescent="0.3">
      <c r="A709" s="113"/>
      <c r="B709" s="227" t="s">
        <v>422</v>
      </c>
      <c r="C709" s="287" t="s">
        <v>655</v>
      </c>
      <c r="D709" s="69">
        <v>10</v>
      </c>
      <c r="E709" s="8"/>
      <c r="F709" s="80"/>
      <c r="G709" s="175"/>
      <c r="H709" s="175"/>
      <c r="I709" s="176"/>
      <c r="J709" s="175"/>
      <c r="K709" s="176"/>
      <c r="L709" s="80"/>
      <c r="M709" s="84"/>
      <c r="N709" s="80"/>
      <c r="O709" s="91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583">
        <f t="shared" si="256"/>
        <v>0</v>
      </c>
      <c r="AE709" s="285">
        <v>19.5</v>
      </c>
      <c r="AF709" s="418">
        <f t="shared" si="257"/>
        <v>0</v>
      </c>
      <c r="AG709" s="207"/>
      <c r="AH709" s="159"/>
      <c r="AN709"/>
      <c r="AO709"/>
    </row>
    <row r="710" spans="1:41" s="135" customFormat="1" ht="99.95" customHeight="1" thickBot="1" x14ac:dyDescent="0.3">
      <c r="A710" s="113"/>
      <c r="B710" s="228" t="s">
        <v>1344</v>
      </c>
      <c r="C710" s="296" t="s">
        <v>1345</v>
      </c>
      <c r="D710" s="190">
        <v>10</v>
      </c>
      <c r="E710" s="205"/>
      <c r="F710" s="80"/>
      <c r="G710" s="80"/>
      <c r="H710" s="84"/>
      <c r="I710" s="80"/>
      <c r="J710" s="91"/>
      <c r="K710" s="91"/>
      <c r="L710" s="175"/>
      <c r="M710" s="84"/>
      <c r="N710" s="80"/>
      <c r="O710" s="91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583">
        <f t="shared" si="256"/>
        <v>0</v>
      </c>
      <c r="AE710" s="285">
        <v>0.22</v>
      </c>
      <c r="AF710" s="418">
        <f t="shared" si="257"/>
        <v>0</v>
      </c>
      <c r="AG710" s="207"/>
      <c r="AH710" s="159"/>
      <c r="AN710"/>
      <c r="AO710"/>
    </row>
    <row r="711" spans="1:41" s="3" customFormat="1" ht="50.1" customHeight="1" thickBot="1" x14ac:dyDescent="0.3">
      <c r="A711" s="684" t="s">
        <v>466</v>
      </c>
      <c r="B711" s="685"/>
      <c r="C711" s="686"/>
      <c r="D711" s="665" t="s">
        <v>467</v>
      </c>
      <c r="E711" s="9"/>
      <c r="F711" s="62" t="s">
        <v>1</v>
      </c>
      <c r="G711" s="62" t="s">
        <v>470</v>
      </c>
      <c r="H711" s="62" t="s">
        <v>471</v>
      </c>
      <c r="I711" s="347" t="s">
        <v>547</v>
      </c>
      <c r="J711" s="73" t="s">
        <v>254</v>
      </c>
      <c r="K711" s="50" t="s">
        <v>474</v>
      </c>
      <c r="L711" s="80"/>
      <c r="M711" s="100"/>
      <c r="N711" s="10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412" t="s">
        <v>2</v>
      </c>
      <c r="AE711" s="369" t="s">
        <v>304</v>
      </c>
      <c r="AF711" s="418" t="s">
        <v>305</v>
      </c>
      <c r="AG711" s="207"/>
      <c r="AH711" s="159"/>
      <c r="AN711"/>
      <c r="AO711"/>
    </row>
    <row r="712" spans="1:41" s="1" customFormat="1" ht="50.1" customHeight="1" thickBot="1" x14ac:dyDescent="0.35">
      <c r="A712" s="635"/>
      <c r="B712" s="636"/>
      <c r="C712" s="637"/>
      <c r="D712" s="650"/>
      <c r="E712" s="9"/>
      <c r="F712" s="63" t="s">
        <v>12</v>
      </c>
      <c r="G712" s="63" t="s">
        <v>4</v>
      </c>
      <c r="H712" s="63" t="s">
        <v>5</v>
      </c>
      <c r="I712" s="346" t="s">
        <v>358</v>
      </c>
      <c r="J712" s="65" t="s">
        <v>253</v>
      </c>
      <c r="K712" s="348" t="s">
        <v>269</v>
      </c>
      <c r="L712" s="87"/>
      <c r="M712" s="91"/>
      <c r="N712" s="91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419"/>
      <c r="AE712" s="284"/>
      <c r="AF712" s="418"/>
      <c r="AG712" s="207"/>
      <c r="AH712" s="159"/>
      <c r="AN712"/>
      <c r="AO712"/>
    </row>
    <row r="713" spans="1:41" s="1" customFormat="1" ht="50.1" customHeight="1" thickBot="1" x14ac:dyDescent="0.3">
      <c r="A713" s="638"/>
      <c r="B713" s="639"/>
      <c r="C713" s="640"/>
      <c r="D713" s="651"/>
      <c r="E713" s="9"/>
      <c r="F713" s="14"/>
      <c r="G713" s="14"/>
      <c r="H713" s="14"/>
      <c r="I713" s="40"/>
      <c r="J713" s="34"/>
      <c r="K713" s="144"/>
      <c r="L713" s="100"/>
      <c r="M713" s="84"/>
      <c r="N713" s="84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419">
        <f>SUM(AD714:AD717)</f>
        <v>0</v>
      </c>
      <c r="AE713" s="283"/>
      <c r="AF713" s="420">
        <f t="shared" ref="AF713" si="258">SUM(AF714:AF717)</f>
        <v>0</v>
      </c>
      <c r="AG713" s="252">
        <f>AF713</f>
        <v>0</v>
      </c>
      <c r="AH713" s="159"/>
      <c r="AN713"/>
      <c r="AO713"/>
    </row>
    <row r="714" spans="1:41" s="1" customFormat="1" ht="50.1" customHeight="1" thickBot="1" x14ac:dyDescent="0.3">
      <c r="A714" s="757"/>
      <c r="B714" s="239" t="s">
        <v>387</v>
      </c>
      <c r="C714" s="290" t="s">
        <v>867</v>
      </c>
      <c r="D714" s="125">
        <v>10</v>
      </c>
      <c r="E714" s="55"/>
      <c r="F714" s="175"/>
      <c r="G714" s="175"/>
      <c r="H714" s="175"/>
      <c r="I714" s="176"/>
      <c r="J714" s="175"/>
      <c r="K714" s="176"/>
      <c r="L714" s="91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421">
        <f t="shared" ref="AD714:AD717" si="259">SUM(ROUNDUP(F714/D714,0),ROUNDUP(G714/D714,0),ROUNDUP(H714/D714,0),ROUNDUP(I714/D714,0),ROUNDUP(J714/D714,0),ROUNDUP(K714/D714,0),ROUNDUP(L714/D714,0),ROUNDUP(M714/D714,0),ROUNDUP(N714/D714,0),ROUNDUP(O714/D714,0),ROUNDUP(P714/D714,0),ROUNDUP(Q714/D714,0),ROUNDUP(R714/D714,0),ROUNDUP(S714/D714,0),ROUNDUP(T714/D714,0),ROUNDUP(U714/D714,0),ROUNDUP(V714/D714,0),ROUNDUP(W714/D714,0),ROUNDUP(X714/D714,0),ROUNDUP(Y714/D714,0),ROUNDUP(Z714/D714,0),ROUNDUP(AA714/D714,0),ROUNDUP(AB714/D714,0),ROUNDUP(AC714/D714,0))*D714</f>
        <v>0</v>
      </c>
      <c r="AE714" s="285">
        <v>8.5</v>
      </c>
      <c r="AF714" s="418">
        <f>AD714*AE714</f>
        <v>0</v>
      </c>
      <c r="AG714" s="207"/>
      <c r="AH714" s="159"/>
      <c r="AN714"/>
      <c r="AO714"/>
    </row>
    <row r="715" spans="1:41" s="1" customFormat="1" ht="50.1" customHeight="1" thickBot="1" x14ac:dyDescent="0.3">
      <c r="A715" s="757"/>
      <c r="B715" s="239" t="s">
        <v>461</v>
      </c>
      <c r="C715" s="290" t="s">
        <v>868</v>
      </c>
      <c r="D715" s="125">
        <v>10</v>
      </c>
      <c r="E715" s="55"/>
      <c r="F715" s="175"/>
      <c r="G715" s="175"/>
      <c r="H715" s="175"/>
      <c r="I715" s="80"/>
      <c r="J715" s="175"/>
      <c r="K715" s="176"/>
      <c r="L715" s="84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421">
        <f t="shared" si="259"/>
        <v>0</v>
      </c>
      <c r="AE715" s="285">
        <v>9.9499999999999993</v>
      </c>
      <c r="AF715" s="418">
        <f>AD715*AE715</f>
        <v>0</v>
      </c>
      <c r="AG715" s="207"/>
      <c r="AH715" s="159"/>
      <c r="AN715"/>
      <c r="AO715"/>
    </row>
    <row r="716" spans="1:41" s="3" customFormat="1" ht="50.1" customHeight="1" thickBot="1" x14ac:dyDescent="0.3">
      <c r="A716" s="757"/>
      <c r="B716" s="239" t="s">
        <v>388</v>
      </c>
      <c r="C716" s="290" t="s">
        <v>869</v>
      </c>
      <c r="D716" s="125">
        <v>10</v>
      </c>
      <c r="E716" s="55"/>
      <c r="F716" s="175"/>
      <c r="G716" s="175"/>
      <c r="H716" s="175"/>
      <c r="I716" s="176"/>
      <c r="J716" s="175"/>
      <c r="K716" s="176"/>
      <c r="L716" s="84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421">
        <f t="shared" si="259"/>
        <v>0</v>
      </c>
      <c r="AE716" s="285">
        <v>12.19</v>
      </c>
      <c r="AF716" s="418">
        <f>AD716*AE716</f>
        <v>0</v>
      </c>
      <c r="AG716" s="207"/>
      <c r="AH716" s="159"/>
      <c r="AN716"/>
      <c r="AO716"/>
    </row>
    <row r="717" spans="1:41" s="3" customFormat="1" ht="50.1" customHeight="1" thickBot="1" x14ac:dyDescent="0.3">
      <c r="A717" s="758"/>
      <c r="B717" s="239" t="s">
        <v>462</v>
      </c>
      <c r="C717" s="290" t="s">
        <v>870</v>
      </c>
      <c r="D717" s="125">
        <v>10</v>
      </c>
      <c r="E717" s="55"/>
      <c r="F717" s="175"/>
      <c r="G717" s="175"/>
      <c r="H717" s="175"/>
      <c r="I717" s="80"/>
      <c r="J717" s="175"/>
      <c r="K717" s="176"/>
      <c r="L717" s="84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421">
        <f t="shared" si="259"/>
        <v>0</v>
      </c>
      <c r="AE717" s="285">
        <v>16.45</v>
      </c>
      <c r="AF717" s="418">
        <f>AD717*AE717</f>
        <v>0</v>
      </c>
      <c r="AG717" s="207"/>
      <c r="AH717" s="159"/>
      <c r="AN717"/>
      <c r="AO717"/>
    </row>
    <row r="718" spans="1:41" s="1" customFormat="1" ht="50.1" customHeight="1" thickBot="1" x14ac:dyDescent="0.3">
      <c r="A718" s="684" t="s">
        <v>466</v>
      </c>
      <c r="B718" s="685"/>
      <c r="C718" s="686"/>
      <c r="D718" s="665" t="s">
        <v>467</v>
      </c>
      <c r="E718" s="9"/>
      <c r="F718" s="62" t="s">
        <v>1</v>
      </c>
      <c r="G718" s="62" t="s">
        <v>470</v>
      </c>
      <c r="H718" s="62" t="s">
        <v>471</v>
      </c>
      <c r="I718" s="347" t="s">
        <v>547</v>
      </c>
      <c r="J718" s="73" t="s">
        <v>254</v>
      </c>
      <c r="K718" s="50" t="s">
        <v>474</v>
      </c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412" t="s">
        <v>2</v>
      </c>
      <c r="AE718" s="369" t="s">
        <v>304</v>
      </c>
      <c r="AF718" s="418" t="s">
        <v>305</v>
      </c>
      <c r="AG718" s="207"/>
      <c r="AH718" s="159"/>
      <c r="AN718"/>
      <c r="AO718"/>
    </row>
    <row r="719" spans="1:41" s="1" customFormat="1" ht="50.1" customHeight="1" thickBot="1" x14ac:dyDescent="0.35">
      <c r="A719" s="635"/>
      <c r="B719" s="636"/>
      <c r="C719" s="637"/>
      <c r="D719" s="650"/>
      <c r="E719" s="9"/>
      <c r="F719" s="63" t="s">
        <v>12</v>
      </c>
      <c r="G719" s="63" t="s">
        <v>4</v>
      </c>
      <c r="H719" s="63" t="s">
        <v>5</v>
      </c>
      <c r="I719" s="346" t="s">
        <v>358</v>
      </c>
      <c r="J719" s="65" t="s">
        <v>253</v>
      </c>
      <c r="K719" s="348" t="s">
        <v>269</v>
      </c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419"/>
      <c r="AE719" s="284"/>
      <c r="AF719" s="418"/>
      <c r="AG719" s="207"/>
      <c r="AH719" s="159"/>
      <c r="AN719"/>
      <c r="AO719"/>
    </row>
    <row r="720" spans="1:41" s="1" customFormat="1" ht="42" customHeight="1" thickBot="1" x14ac:dyDescent="0.3">
      <c r="A720" s="638"/>
      <c r="B720" s="639"/>
      <c r="C720" s="640"/>
      <c r="D720" s="651"/>
      <c r="E720" s="9"/>
      <c r="F720" s="7"/>
      <c r="G720" s="14"/>
      <c r="H720" s="11"/>
      <c r="I720" s="40"/>
      <c r="J720" s="34"/>
      <c r="K720" s="144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419">
        <f>SUM(AD721)</f>
        <v>0</v>
      </c>
      <c r="AE720" s="283"/>
      <c r="AF720" s="420">
        <f t="shared" ref="AF720" si="260">SUM(AF721)</f>
        <v>0</v>
      </c>
      <c r="AG720" s="252">
        <f>AF720</f>
        <v>0</v>
      </c>
      <c r="AH720" s="159"/>
      <c r="AN720"/>
      <c r="AO720"/>
    </row>
    <row r="721" spans="1:41" s="3" customFormat="1" ht="118.5" customHeight="1" thickBot="1" x14ac:dyDescent="0.3">
      <c r="A721" s="118"/>
      <c r="B721" s="230" t="s">
        <v>407</v>
      </c>
      <c r="C721" s="291" t="s">
        <v>871</v>
      </c>
      <c r="D721" s="109">
        <v>20</v>
      </c>
      <c r="E721" s="54"/>
      <c r="F721" s="175"/>
      <c r="G721" s="175"/>
      <c r="H721" s="175"/>
      <c r="I721" s="176"/>
      <c r="J721" s="175"/>
      <c r="K721" s="176"/>
      <c r="L721" s="80"/>
      <c r="M721" s="80"/>
      <c r="N721" s="80"/>
      <c r="O721" s="80"/>
      <c r="P721" s="80"/>
      <c r="Q721" s="84"/>
      <c r="R721" s="80"/>
      <c r="S721" s="80"/>
      <c r="T721" s="83"/>
      <c r="U721" s="91"/>
      <c r="V721" s="91"/>
      <c r="W721" s="83"/>
      <c r="X721" s="83"/>
      <c r="Y721" s="83"/>
      <c r="Z721" s="83"/>
      <c r="AA721" s="83"/>
      <c r="AB721" s="83"/>
      <c r="AC721" s="83"/>
      <c r="AD721" s="421">
        <f t="shared" ref="AD721" si="261">SUM(ROUNDUP(F721/D721,0),ROUNDUP(G721/D721,0),ROUNDUP(H721/D721,0),ROUNDUP(I721/D721,0),ROUNDUP(J721/D721,0),ROUNDUP(K721/D721,0),ROUNDUP(L721/D721,0),ROUNDUP(M721/D721,0),ROUNDUP(N721/D721,0),ROUNDUP(O721/D721,0),ROUNDUP(P721/D721,0),ROUNDUP(Q721/D721,0),ROUNDUP(R721/D721,0),ROUNDUP(S721/D721,0),ROUNDUP(T721/D721,0),ROUNDUP(U721/D721,0),ROUNDUP(V721/D721,0),ROUNDUP(W721/D721,0),ROUNDUP(X721/D721,0),ROUNDUP(Y721/D721,0),ROUNDUP(Z721/D721,0),ROUNDUP(AA721/D721,0),ROUNDUP(AB721/D721,0),ROUNDUP(AC721/D721,0))*D721</f>
        <v>0</v>
      </c>
      <c r="AE721" s="285">
        <v>2.66</v>
      </c>
      <c r="AF721" s="418">
        <f>AD721*AE721</f>
        <v>0</v>
      </c>
      <c r="AG721" s="207"/>
      <c r="AH721" s="159"/>
      <c r="AN721"/>
      <c r="AO721"/>
    </row>
    <row r="722" spans="1:41" s="3" customFormat="1" ht="75" customHeight="1" thickBot="1" x14ac:dyDescent="0.3">
      <c r="A722" s="684" t="s">
        <v>466</v>
      </c>
      <c r="B722" s="685"/>
      <c r="C722" s="686"/>
      <c r="D722" s="665" t="s">
        <v>467</v>
      </c>
      <c r="E722" s="51"/>
      <c r="F722" s="62" t="s">
        <v>61</v>
      </c>
      <c r="G722" s="62" t="s">
        <v>549</v>
      </c>
      <c r="H722" s="62" t="s">
        <v>471</v>
      </c>
      <c r="I722" s="62" t="s">
        <v>254</v>
      </c>
      <c r="J722" s="87"/>
      <c r="K722" s="92"/>
      <c r="L722" s="97"/>
      <c r="M722" s="83"/>
      <c r="N722" s="80"/>
      <c r="O722" s="91"/>
      <c r="P722" s="96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  <c r="AC722" s="85"/>
      <c r="AD722" s="412" t="s">
        <v>2</v>
      </c>
      <c r="AE722" s="369" t="s">
        <v>304</v>
      </c>
      <c r="AF722" s="418" t="s">
        <v>305</v>
      </c>
      <c r="AG722" s="207"/>
      <c r="AH722" s="159"/>
      <c r="AN722"/>
      <c r="AO722"/>
    </row>
    <row r="723" spans="1:41" s="3" customFormat="1" ht="75" customHeight="1" thickBot="1" x14ac:dyDescent="0.35">
      <c r="A723" s="635"/>
      <c r="B723" s="636"/>
      <c r="C723" s="637"/>
      <c r="D723" s="650"/>
      <c r="E723" s="52"/>
      <c r="F723" s="63" t="s">
        <v>12</v>
      </c>
      <c r="G723" s="63" t="s">
        <v>81</v>
      </c>
      <c r="H723" s="63" t="s">
        <v>5</v>
      </c>
      <c r="I723" s="63" t="s">
        <v>253</v>
      </c>
      <c r="J723" s="99"/>
      <c r="K723" s="92"/>
      <c r="L723" s="87"/>
      <c r="M723" s="83"/>
      <c r="N723" s="80"/>
      <c r="O723" s="91"/>
      <c r="P723" s="87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419"/>
      <c r="AE723" s="284"/>
      <c r="AF723" s="418"/>
      <c r="AG723" s="207"/>
      <c r="AH723" s="159"/>
      <c r="AN723"/>
      <c r="AO723"/>
    </row>
    <row r="724" spans="1:41" s="1" customFormat="1" ht="45" customHeight="1" thickBot="1" x14ac:dyDescent="0.3">
      <c r="A724" s="638"/>
      <c r="B724" s="639"/>
      <c r="C724" s="640"/>
      <c r="D724" s="651"/>
      <c r="E724" s="53"/>
      <c r="F724" s="7"/>
      <c r="G724" s="7"/>
      <c r="H724" s="11"/>
      <c r="I724" s="7"/>
      <c r="J724" s="99"/>
      <c r="K724" s="87" t="s">
        <v>542</v>
      </c>
      <c r="L724" s="87"/>
      <c r="M724" s="83"/>
      <c r="N724" s="80"/>
      <c r="O724" s="91"/>
      <c r="P724" s="87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419">
        <f>SUM(AD725:AD728)</f>
        <v>0</v>
      </c>
      <c r="AE724" s="283"/>
      <c r="AF724" s="420">
        <f t="shared" ref="AF724" si="262">SUM(AF725:AF728)</f>
        <v>0</v>
      </c>
      <c r="AG724" s="252">
        <f>AF724</f>
        <v>0</v>
      </c>
      <c r="AH724" s="159"/>
      <c r="AN724"/>
      <c r="AO724"/>
    </row>
    <row r="725" spans="1:41" s="1" customFormat="1" ht="50.1" customHeight="1" thickBot="1" x14ac:dyDescent="0.3">
      <c r="A725" s="687"/>
      <c r="B725" s="245" t="s">
        <v>275</v>
      </c>
      <c r="C725" s="291" t="s">
        <v>872</v>
      </c>
      <c r="D725" s="106">
        <v>10</v>
      </c>
      <c r="E725" s="16"/>
      <c r="F725" s="175"/>
      <c r="G725" s="175"/>
      <c r="H725" s="175"/>
      <c r="I725" s="175"/>
      <c r="J725" s="99"/>
      <c r="K725" s="92"/>
      <c r="L725" s="92"/>
      <c r="M725" s="91"/>
      <c r="N725" s="87"/>
      <c r="O725" s="87"/>
      <c r="P725" s="100"/>
      <c r="Q725" s="96"/>
      <c r="R725" s="96"/>
      <c r="S725" s="96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421">
        <f t="shared" ref="AD725:AD728" si="263">SUM(ROUNDUP(F725/D725,0),ROUNDUP(G725/D725,0),ROUNDUP(H725/D725,0),ROUNDUP(I725/D725,0),ROUNDUP(J725/D725,0),ROUNDUP(K725/D725,0),ROUNDUP(L725/D725,0),ROUNDUP(M725/D725,0),ROUNDUP(N725/D725,0),ROUNDUP(O725/D725,0),ROUNDUP(P725/D725,0),ROUNDUP(Q725/D725,0),ROUNDUP(R725/D725,0),ROUNDUP(S725/D725,0),ROUNDUP(T725/D725,0),ROUNDUP(U725/D725,0),ROUNDUP(V725/D725,0),ROUNDUP(W725/D725,0),ROUNDUP(X725/D725,0),ROUNDUP(Y725/D725,0),ROUNDUP(Z725/D725,0),ROUNDUP(AA725/D725,0),ROUNDUP(AB725/D725,0),ROUNDUP(AC725/D725,0))*D725</f>
        <v>0</v>
      </c>
      <c r="AE725" s="285">
        <v>9.75</v>
      </c>
      <c r="AF725" s="418">
        <f t="shared" ref="AF725:AF728" si="264">AD725*AE725</f>
        <v>0</v>
      </c>
      <c r="AG725" s="207"/>
      <c r="AH725" s="159"/>
      <c r="AN725"/>
      <c r="AO725"/>
    </row>
    <row r="726" spans="1:41" s="1" customFormat="1" ht="50.1" customHeight="1" thickBot="1" x14ac:dyDescent="0.3">
      <c r="A726" s="688"/>
      <c r="B726" s="246" t="s">
        <v>276</v>
      </c>
      <c r="C726" s="308" t="s">
        <v>873</v>
      </c>
      <c r="D726" s="109">
        <v>10</v>
      </c>
      <c r="E726" s="54"/>
      <c r="F726" s="175"/>
      <c r="G726" s="175"/>
      <c r="H726" s="175"/>
      <c r="I726" s="175"/>
      <c r="J726" s="99"/>
      <c r="K726" s="83"/>
      <c r="L726" s="97"/>
      <c r="M726" s="91"/>
      <c r="N726" s="100"/>
      <c r="O726" s="100"/>
      <c r="P726" s="91"/>
      <c r="Q726" s="96"/>
      <c r="R726" s="96"/>
      <c r="S726" s="96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421">
        <f t="shared" si="263"/>
        <v>0</v>
      </c>
      <c r="AE726" s="285">
        <v>13.9</v>
      </c>
      <c r="AF726" s="418">
        <f t="shared" si="264"/>
        <v>0</v>
      </c>
      <c r="AG726" s="207"/>
      <c r="AH726" s="159"/>
      <c r="AN726"/>
      <c r="AO726"/>
    </row>
    <row r="727" spans="1:41" s="1" customFormat="1" ht="60.75" customHeight="1" thickBot="1" x14ac:dyDescent="0.3">
      <c r="A727" s="687"/>
      <c r="B727" s="230" t="s">
        <v>281</v>
      </c>
      <c r="C727" s="291" t="s">
        <v>1130</v>
      </c>
      <c r="D727" s="106">
        <v>10</v>
      </c>
      <c r="E727" s="16"/>
      <c r="F727" s="175"/>
      <c r="G727" s="175"/>
      <c r="H727" s="175"/>
      <c r="I727" s="175"/>
      <c r="J727" s="99"/>
      <c r="K727" s="91"/>
      <c r="L727" s="97"/>
      <c r="M727" s="91"/>
      <c r="N727" s="91"/>
      <c r="O727" s="91"/>
      <c r="P727" s="91"/>
      <c r="Q727" s="96"/>
      <c r="R727" s="96"/>
      <c r="S727" s="96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421">
        <f t="shared" si="263"/>
        <v>0</v>
      </c>
      <c r="AE727" s="285">
        <v>14.69</v>
      </c>
      <c r="AF727" s="418">
        <f t="shared" si="264"/>
        <v>0</v>
      </c>
      <c r="AG727" s="207"/>
      <c r="AH727" s="159"/>
      <c r="AN727"/>
      <c r="AO727"/>
    </row>
    <row r="728" spans="1:41" s="1" customFormat="1" ht="61.5" customHeight="1" thickBot="1" x14ac:dyDescent="0.3">
      <c r="A728" s="689"/>
      <c r="B728" s="230" t="s">
        <v>282</v>
      </c>
      <c r="C728" s="291" t="s">
        <v>1131</v>
      </c>
      <c r="D728" s="106">
        <v>10</v>
      </c>
      <c r="E728" s="16"/>
      <c r="F728" s="175"/>
      <c r="G728" s="175"/>
      <c r="H728" s="175"/>
      <c r="I728" s="175"/>
      <c r="J728" s="92"/>
      <c r="K728" s="91"/>
      <c r="L728" s="97"/>
      <c r="M728" s="84"/>
      <c r="N728" s="91"/>
      <c r="O728" s="91"/>
      <c r="P728" s="91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421">
        <f t="shared" si="263"/>
        <v>0</v>
      </c>
      <c r="AE728" s="285">
        <v>20.65</v>
      </c>
      <c r="AF728" s="418">
        <f t="shared" si="264"/>
        <v>0</v>
      </c>
      <c r="AG728" s="207"/>
      <c r="AH728" s="159"/>
      <c r="AN728"/>
      <c r="AO728"/>
    </row>
    <row r="729" spans="1:41" s="1" customFormat="1" ht="50.1" customHeight="1" thickBot="1" x14ac:dyDescent="0.3">
      <c r="A729" s="684" t="s">
        <v>466</v>
      </c>
      <c r="B729" s="685"/>
      <c r="C729" s="686"/>
      <c r="D729" s="665" t="s">
        <v>467</v>
      </c>
      <c r="E729" s="51"/>
      <c r="F729" s="62" t="s">
        <v>61</v>
      </c>
      <c r="G729" s="62" t="s">
        <v>471</v>
      </c>
      <c r="H729" s="332" t="s">
        <v>1091</v>
      </c>
      <c r="I729" s="332" t="s">
        <v>254</v>
      </c>
      <c r="J729" s="80"/>
      <c r="K729" s="80"/>
      <c r="L729" s="80"/>
      <c r="M729" s="87"/>
      <c r="N729" s="91"/>
      <c r="O729" s="91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412" t="s">
        <v>2</v>
      </c>
      <c r="AE729" s="369" t="s">
        <v>304</v>
      </c>
      <c r="AF729" s="418" t="s">
        <v>305</v>
      </c>
      <c r="AG729" s="207"/>
      <c r="AH729" s="159"/>
      <c r="AN729"/>
      <c r="AO729"/>
    </row>
    <row r="730" spans="1:41" s="1" customFormat="1" ht="50.1" customHeight="1" thickBot="1" x14ac:dyDescent="0.3">
      <c r="A730" s="635"/>
      <c r="B730" s="636"/>
      <c r="C730" s="637"/>
      <c r="D730" s="650"/>
      <c r="E730" s="52"/>
      <c r="F730" s="66" t="s">
        <v>12</v>
      </c>
      <c r="G730" s="63" t="s">
        <v>5</v>
      </c>
      <c r="H730" s="333" t="s">
        <v>1092</v>
      </c>
      <c r="I730" s="333" t="s">
        <v>253</v>
      </c>
      <c r="J730" s="80"/>
      <c r="K730" s="84"/>
      <c r="L730" s="80"/>
      <c r="M730" s="100"/>
      <c r="N730" s="91"/>
      <c r="O730" s="91"/>
      <c r="P730" s="100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419"/>
      <c r="AE730" s="285"/>
      <c r="AF730" s="418"/>
      <c r="AG730" s="207"/>
      <c r="AH730" s="159"/>
      <c r="AN730"/>
      <c r="AO730"/>
    </row>
    <row r="731" spans="1:41" s="1" customFormat="1" ht="45" customHeight="1" thickBot="1" x14ac:dyDescent="0.3">
      <c r="A731" s="638"/>
      <c r="B731" s="639"/>
      <c r="C731" s="640"/>
      <c r="D731" s="651"/>
      <c r="E731" s="53"/>
      <c r="F731" s="7"/>
      <c r="G731" s="11"/>
      <c r="H731" s="7"/>
      <c r="I731" s="7"/>
      <c r="J731" s="80"/>
      <c r="K731" s="80"/>
      <c r="L731" s="80"/>
      <c r="M731" s="91"/>
      <c r="N731" s="91"/>
      <c r="O731" s="91"/>
      <c r="P731" s="91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  <c r="AD731" s="419">
        <f>SUM(AD732:AD735)</f>
        <v>0</v>
      </c>
      <c r="AE731" s="283"/>
      <c r="AF731" s="420">
        <f t="shared" ref="AF731" si="265">SUM(AF732:AF735)</f>
        <v>0</v>
      </c>
      <c r="AG731" s="252">
        <f>AF731</f>
        <v>0</v>
      </c>
      <c r="AH731" s="159"/>
      <c r="AN731"/>
      <c r="AO731"/>
    </row>
    <row r="732" spans="1:41" s="3" customFormat="1" ht="50.1" customHeight="1" thickBot="1" x14ac:dyDescent="0.3">
      <c r="A732" s="119"/>
      <c r="B732" s="230" t="s">
        <v>191</v>
      </c>
      <c r="C732" s="291" t="s">
        <v>874</v>
      </c>
      <c r="D732" s="106">
        <v>10</v>
      </c>
      <c r="E732" s="53"/>
      <c r="F732" s="175"/>
      <c r="G732" s="175"/>
      <c r="H732" s="176"/>
      <c r="I732" s="91"/>
      <c r="J732" s="91"/>
      <c r="K732" s="86"/>
      <c r="L732" s="84"/>
      <c r="M732" s="85"/>
      <c r="N732" s="80"/>
      <c r="O732" s="91"/>
      <c r="P732" s="91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  <c r="AD732" s="421">
        <f t="shared" ref="AD732:AD735" si="266">SUM(ROUNDUP(F732/D732,0),ROUNDUP(G732/D732,0),ROUNDUP(H732/D732,0),ROUNDUP(I732/D732,0),ROUNDUP(J732/D732,0),ROUNDUP(K732/D732,0),ROUNDUP(L732/D732,0),ROUNDUP(M732/D732,0),ROUNDUP(N732/D732,0),ROUNDUP(O732/D732,0),ROUNDUP(P732/D732,0),ROUNDUP(Q732/D732,0),ROUNDUP(R732/D732,0),ROUNDUP(S732/D732,0),ROUNDUP(T732/D732,0),ROUNDUP(U732/D732,0),ROUNDUP(V732/D732,0),ROUNDUP(W732/D732,0),ROUNDUP(X732/D732,0),ROUNDUP(Y732/D732,0),ROUNDUP(Z732/D732,0),ROUNDUP(AA732/D732,0),ROUNDUP(AB732/D732,0),ROUNDUP(AC732/D732,0))*D732</f>
        <v>0</v>
      </c>
      <c r="AE732" s="285">
        <v>8.4600000000000009</v>
      </c>
      <c r="AF732" s="418">
        <f t="shared" ref="AF732:AF735" si="267">AD732*AE732</f>
        <v>0</v>
      </c>
      <c r="AG732" s="207"/>
      <c r="AH732" s="159"/>
      <c r="AN732"/>
      <c r="AO732"/>
    </row>
    <row r="733" spans="1:41" s="3" customFormat="1" ht="50.1" customHeight="1" thickBot="1" x14ac:dyDescent="0.3">
      <c r="A733" s="119"/>
      <c r="B733" s="230" t="s">
        <v>192</v>
      </c>
      <c r="C733" s="291" t="s">
        <v>875</v>
      </c>
      <c r="D733" s="106">
        <v>10</v>
      </c>
      <c r="E733" s="53"/>
      <c r="F733" s="175"/>
      <c r="G733" s="175"/>
      <c r="H733" s="176"/>
      <c r="I733" s="176"/>
      <c r="J733" s="87"/>
      <c r="K733" s="80"/>
      <c r="L733" s="87"/>
      <c r="M733" s="86"/>
      <c r="N733" s="84"/>
      <c r="O733" s="84"/>
      <c r="P733" s="91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  <c r="AD733" s="421">
        <f t="shared" si="266"/>
        <v>0</v>
      </c>
      <c r="AE733" s="285">
        <v>13.79</v>
      </c>
      <c r="AF733" s="418">
        <f t="shared" si="267"/>
        <v>0</v>
      </c>
      <c r="AG733" s="207"/>
      <c r="AH733" s="159"/>
      <c r="AN733"/>
      <c r="AO733"/>
    </row>
    <row r="734" spans="1:41" s="1" customFormat="1" ht="50.1" customHeight="1" thickBot="1" x14ac:dyDescent="0.3">
      <c r="A734" s="656"/>
      <c r="B734" s="230" t="s">
        <v>193</v>
      </c>
      <c r="C734" s="291" t="s">
        <v>876</v>
      </c>
      <c r="D734" s="106">
        <v>10</v>
      </c>
      <c r="E734" s="16"/>
      <c r="F734" s="175"/>
      <c r="G734" s="175"/>
      <c r="H734" s="176"/>
      <c r="I734" s="92"/>
      <c r="J734" s="92"/>
      <c r="K734" s="80"/>
      <c r="L734" s="92"/>
      <c r="M734" s="85"/>
      <c r="N734" s="85"/>
      <c r="O734" s="91"/>
      <c r="P734" s="91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  <c r="AD734" s="421">
        <f t="shared" si="266"/>
        <v>0</v>
      </c>
      <c r="AE734" s="285">
        <v>4.33</v>
      </c>
      <c r="AF734" s="418">
        <f t="shared" si="267"/>
        <v>0</v>
      </c>
      <c r="AG734" s="207"/>
      <c r="AH734" s="159"/>
      <c r="AN734"/>
      <c r="AO734"/>
    </row>
    <row r="735" spans="1:41" s="1" customFormat="1" ht="50.1" customHeight="1" thickBot="1" x14ac:dyDescent="0.3">
      <c r="A735" s="654"/>
      <c r="B735" s="230" t="s">
        <v>194</v>
      </c>
      <c r="C735" s="291" t="s">
        <v>877</v>
      </c>
      <c r="D735" s="106">
        <v>10</v>
      </c>
      <c r="E735" s="16"/>
      <c r="F735" s="175"/>
      <c r="G735" s="175"/>
      <c r="H735" s="176"/>
      <c r="I735" s="176"/>
      <c r="J735" s="83"/>
      <c r="K735" s="80"/>
      <c r="L735" s="91"/>
      <c r="M735" s="86"/>
      <c r="N735" s="86"/>
      <c r="O735" s="91"/>
      <c r="P735" s="91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  <c r="AD735" s="421">
        <f t="shared" si="266"/>
        <v>0</v>
      </c>
      <c r="AE735" s="285">
        <v>6.66</v>
      </c>
      <c r="AF735" s="418">
        <f t="shared" si="267"/>
        <v>0</v>
      </c>
      <c r="AG735" s="207"/>
      <c r="AH735" s="159"/>
      <c r="AN735"/>
      <c r="AO735"/>
    </row>
    <row r="736" spans="1:41" s="3" customFormat="1" ht="50.1" customHeight="1" thickBot="1" x14ac:dyDescent="0.3">
      <c r="A736" s="684" t="s">
        <v>466</v>
      </c>
      <c r="B736" s="685"/>
      <c r="C736" s="686"/>
      <c r="D736" s="665" t="s">
        <v>467</v>
      </c>
      <c r="E736" s="51"/>
      <c r="F736" s="62" t="s">
        <v>61</v>
      </c>
      <c r="G736" s="62" t="s">
        <v>471</v>
      </c>
      <c r="H736" s="332" t="s">
        <v>1177</v>
      </c>
      <c r="I736" s="332" t="s">
        <v>481</v>
      </c>
      <c r="J736" s="332" t="s">
        <v>254</v>
      </c>
      <c r="K736" s="347" t="s">
        <v>1361</v>
      </c>
      <c r="L736" s="80"/>
      <c r="M736" s="80"/>
      <c r="N736" s="80"/>
      <c r="O736" s="91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412" t="s">
        <v>2</v>
      </c>
      <c r="AE736" s="369" t="s">
        <v>304</v>
      </c>
      <c r="AF736" s="418" t="s">
        <v>305</v>
      </c>
      <c r="AG736" s="207"/>
      <c r="AH736" s="159"/>
      <c r="AN736"/>
      <c r="AO736"/>
    </row>
    <row r="737" spans="1:41" s="3" customFormat="1" ht="50.1" customHeight="1" thickBot="1" x14ac:dyDescent="0.3">
      <c r="A737" s="635"/>
      <c r="B737" s="636"/>
      <c r="C737" s="637"/>
      <c r="D737" s="650"/>
      <c r="E737" s="52"/>
      <c r="F737" s="66" t="s">
        <v>12</v>
      </c>
      <c r="G737" s="63" t="s">
        <v>5</v>
      </c>
      <c r="H737" s="333" t="s">
        <v>8</v>
      </c>
      <c r="I737" s="333" t="s">
        <v>7</v>
      </c>
      <c r="J737" s="333" t="s">
        <v>253</v>
      </c>
      <c r="K737" s="346" t="s">
        <v>1362</v>
      </c>
      <c r="L737" s="83"/>
      <c r="M737" s="96"/>
      <c r="N737" s="96"/>
      <c r="O737" s="91"/>
      <c r="P737" s="100"/>
      <c r="Q737" s="100"/>
      <c r="R737" s="100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419"/>
      <c r="AE737" s="285"/>
      <c r="AF737" s="418"/>
      <c r="AG737" s="207"/>
      <c r="AH737" s="159"/>
      <c r="AN737"/>
      <c r="AO737"/>
    </row>
    <row r="738" spans="1:41" s="1" customFormat="1" ht="43.5" customHeight="1" thickBot="1" x14ac:dyDescent="0.3">
      <c r="A738" s="638"/>
      <c r="B738" s="639"/>
      <c r="C738" s="640"/>
      <c r="D738" s="651"/>
      <c r="E738" s="53"/>
      <c r="F738" s="7"/>
      <c r="G738" s="11"/>
      <c r="H738" s="7"/>
      <c r="I738" s="7"/>
      <c r="J738" s="7"/>
      <c r="K738" s="357"/>
      <c r="L738" s="80"/>
      <c r="M738" s="87"/>
      <c r="N738" s="91"/>
      <c r="O738" s="87"/>
      <c r="P738" s="91"/>
      <c r="Q738" s="91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  <c r="AD738" s="419">
        <f>SUM(AD739:AD741)</f>
        <v>0</v>
      </c>
      <c r="AE738" s="283"/>
      <c r="AF738" s="420">
        <f t="shared" ref="AF738" si="268">SUM(AF739:AF741)</f>
        <v>0</v>
      </c>
      <c r="AG738" s="252">
        <f>AF738</f>
        <v>0</v>
      </c>
      <c r="AH738" s="159"/>
      <c r="AN738"/>
      <c r="AO738"/>
    </row>
    <row r="739" spans="1:41" s="1" customFormat="1" ht="50.1" customHeight="1" thickBot="1" x14ac:dyDescent="0.3">
      <c r="A739" s="658"/>
      <c r="B739" s="230" t="s">
        <v>196</v>
      </c>
      <c r="C739" s="291" t="s">
        <v>879</v>
      </c>
      <c r="D739" s="106">
        <v>10</v>
      </c>
      <c r="E739" s="16"/>
      <c r="F739" s="175"/>
      <c r="G739" s="175"/>
      <c r="H739" s="176"/>
      <c r="I739" s="176"/>
      <c r="J739" s="176"/>
      <c r="K739" s="95"/>
      <c r="L739" s="96"/>
      <c r="M739" s="100"/>
      <c r="N739" s="91"/>
      <c r="O739" s="91"/>
      <c r="P739" s="91"/>
      <c r="Q739" s="91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  <c r="AD739" s="421">
        <f t="shared" ref="AD739:AD741" si="269">SUM(ROUNDUP(F739/D739,0),ROUNDUP(G739/D739,0),ROUNDUP(H739/D739,0),ROUNDUP(I739/D739,0),ROUNDUP(J739/D739,0),ROUNDUP(K739/D739,0),ROUNDUP(L739/D739,0),ROUNDUP(M739/D739,0),ROUNDUP(N739/D739,0),ROUNDUP(O739/D739,0),ROUNDUP(P739/D739,0),ROUNDUP(Q739/D739,0),ROUNDUP(R739/D739,0),ROUNDUP(S739/D739,0),ROUNDUP(T739/D739,0),ROUNDUP(U739/D739,0),ROUNDUP(V739/D739,0),ROUNDUP(W739/D739,0),ROUNDUP(X739/D739,0),ROUNDUP(Y739/D739,0),ROUNDUP(Z739/D739,0),ROUNDUP(AA739/D739,0),ROUNDUP(AB739/D739,0),ROUNDUP(AC739/D739,0))*D739</f>
        <v>0</v>
      </c>
      <c r="AE739" s="285">
        <v>9.8000000000000007</v>
      </c>
      <c r="AF739" s="418">
        <f>AD739*AE739</f>
        <v>0</v>
      </c>
      <c r="AG739" s="207"/>
      <c r="AH739" s="159"/>
      <c r="AN739"/>
      <c r="AO739"/>
    </row>
    <row r="740" spans="1:41" s="1" customFormat="1" ht="50.1" customHeight="1" thickBot="1" x14ac:dyDescent="0.3">
      <c r="A740" s="658"/>
      <c r="B740" s="230" t="s">
        <v>197</v>
      </c>
      <c r="C740" s="291" t="s">
        <v>880</v>
      </c>
      <c r="D740" s="106">
        <v>10</v>
      </c>
      <c r="E740" s="16"/>
      <c r="F740" s="175"/>
      <c r="G740" s="175"/>
      <c r="H740" s="84"/>
      <c r="I740" s="80"/>
      <c r="J740" s="80"/>
      <c r="K740" s="176"/>
      <c r="L740" s="96"/>
      <c r="M740" s="91"/>
      <c r="N740" s="87"/>
      <c r="O740" s="91"/>
      <c r="P740" s="91"/>
      <c r="Q740" s="91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  <c r="AD740" s="421">
        <f t="shared" si="269"/>
        <v>0</v>
      </c>
      <c r="AE740" s="285">
        <v>15.15</v>
      </c>
      <c r="AF740" s="418">
        <f>AD740*AE740</f>
        <v>0</v>
      </c>
      <c r="AG740" s="207"/>
      <c r="AH740" s="159"/>
      <c r="AN740"/>
      <c r="AO740"/>
    </row>
    <row r="741" spans="1:41" s="1" customFormat="1" ht="120" customHeight="1" thickBot="1" x14ac:dyDescent="0.3">
      <c r="A741" s="116"/>
      <c r="B741" s="230" t="s">
        <v>195</v>
      </c>
      <c r="C741" s="291" t="s">
        <v>878</v>
      </c>
      <c r="D741" s="106">
        <v>20</v>
      </c>
      <c r="E741" s="16"/>
      <c r="F741" s="175"/>
      <c r="G741" s="175"/>
      <c r="H741" s="84"/>
      <c r="I741" s="84"/>
      <c r="J741" s="96"/>
      <c r="K741" s="96"/>
      <c r="L741" s="87"/>
      <c r="M741" s="84"/>
      <c r="N741" s="92"/>
      <c r="O741" s="91"/>
      <c r="P741" s="91"/>
      <c r="Q741" s="91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  <c r="AD741" s="421">
        <f t="shared" si="269"/>
        <v>0</v>
      </c>
      <c r="AE741" s="285">
        <v>3.26</v>
      </c>
      <c r="AF741" s="418">
        <f>AD741*AE741</f>
        <v>0</v>
      </c>
      <c r="AG741" s="207"/>
      <c r="AH741" s="159"/>
      <c r="AN741"/>
      <c r="AO741"/>
    </row>
    <row r="742" spans="1:41" s="1" customFormat="1" ht="50.1" customHeight="1" thickBot="1" x14ac:dyDescent="0.3">
      <c r="A742" s="632" t="s">
        <v>466</v>
      </c>
      <c r="B742" s="633"/>
      <c r="C742" s="634"/>
      <c r="D742" s="649" t="s">
        <v>467</v>
      </c>
      <c r="E742" s="197"/>
      <c r="F742" s="347" t="s">
        <v>146</v>
      </c>
      <c r="G742" s="62" t="s">
        <v>147</v>
      </c>
      <c r="H742" s="62" t="s">
        <v>471</v>
      </c>
      <c r="I742" s="62" t="s">
        <v>1002</v>
      </c>
      <c r="J742" s="62" t="s">
        <v>254</v>
      </c>
      <c r="K742" s="87"/>
      <c r="L742" s="87"/>
      <c r="M742" s="87"/>
      <c r="N742" s="91"/>
      <c r="O742" s="87"/>
      <c r="P742" s="87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85"/>
      <c r="AD742" s="412" t="s">
        <v>2</v>
      </c>
      <c r="AE742" s="369" t="s">
        <v>304</v>
      </c>
      <c r="AF742" s="418" t="s">
        <v>305</v>
      </c>
      <c r="AG742" s="207"/>
      <c r="AH742" s="159"/>
      <c r="AN742"/>
      <c r="AO742"/>
    </row>
    <row r="743" spans="1:41" s="3" customFormat="1" ht="50.1" customHeight="1" thickBot="1" x14ac:dyDescent="0.35">
      <c r="A743" s="635"/>
      <c r="B743" s="636"/>
      <c r="C743" s="637"/>
      <c r="D743" s="650"/>
      <c r="E743" s="52"/>
      <c r="F743" s="346" t="s">
        <v>23</v>
      </c>
      <c r="G743" s="67" t="s">
        <v>12</v>
      </c>
      <c r="H743" s="63" t="s">
        <v>5</v>
      </c>
      <c r="I743" s="77" t="s">
        <v>279</v>
      </c>
      <c r="J743" s="63" t="s">
        <v>253</v>
      </c>
      <c r="K743" s="92"/>
      <c r="L743" s="100"/>
      <c r="M743" s="87"/>
      <c r="N743" s="87"/>
      <c r="O743" s="87"/>
      <c r="P743" s="91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419"/>
      <c r="AE743" s="284"/>
      <c r="AF743" s="418"/>
      <c r="AG743" s="207"/>
      <c r="AH743" s="159"/>
      <c r="AN743"/>
      <c r="AO743"/>
    </row>
    <row r="744" spans="1:41" s="3" customFormat="1" ht="39.950000000000003" customHeight="1" thickBot="1" x14ac:dyDescent="0.3">
      <c r="A744" s="638"/>
      <c r="B744" s="639"/>
      <c r="C744" s="640"/>
      <c r="D744" s="651"/>
      <c r="E744" s="53"/>
      <c r="F744" s="11"/>
      <c r="G744" s="11"/>
      <c r="H744" s="11"/>
      <c r="I744" s="43"/>
      <c r="J744" s="7"/>
      <c r="K744" s="91"/>
      <c r="L744" s="91"/>
      <c r="M744" s="100"/>
      <c r="N744" s="100"/>
      <c r="O744" s="100"/>
      <c r="P744" s="91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419">
        <f>SUM(AD745:AD746)</f>
        <v>0</v>
      </c>
      <c r="AE744" s="283"/>
      <c r="AF744" s="420">
        <f t="shared" ref="AF744" si="270">SUM(AF745:AF746)</f>
        <v>0</v>
      </c>
      <c r="AG744" s="252">
        <f>AF744</f>
        <v>0</v>
      </c>
      <c r="AH744" s="159"/>
      <c r="AN744"/>
      <c r="AO744"/>
    </row>
    <row r="745" spans="1:41" s="1" customFormat="1" ht="80.099999999999994" customHeight="1" thickBot="1" x14ac:dyDescent="0.3">
      <c r="A745" s="657"/>
      <c r="B745" s="230" t="s">
        <v>198</v>
      </c>
      <c r="C745" s="291" t="s">
        <v>1466</v>
      </c>
      <c r="D745" s="106">
        <v>10</v>
      </c>
      <c r="E745" s="16"/>
      <c r="F745" s="176"/>
      <c r="G745" s="175"/>
      <c r="H745" s="175"/>
      <c r="I745" s="175"/>
      <c r="J745" s="175"/>
      <c r="K745" s="84"/>
      <c r="L745" s="84"/>
      <c r="M745" s="91"/>
      <c r="N745" s="91"/>
      <c r="O745" s="91"/>
      <c r="P745" s="91"/>
      <c r="Q745" s="96"/>
      <c r="R745" s="96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421">
        <f t="shared" ref="AD745:AD746" si="271">SUM(ROUNDUP(F745/D745,0),ROUNDUP(G745/D745,0),ROUNDUP(H745/D745,0),ROUNDUP(I745/D745,0),ROUNDUP(J745/D745,0),ROUNDUP(K745/D745,0),ROUNDUP(L745/D745,0),ROUNDUP(M745/D745,0),ROUNDUP(N745/D745,0),ROUNDUP(O745/D745,0),ROUNDUP(P745/D745,0),ROUNDUP(Q745/D745,0),ROUNDUP(R745/D745,0),ROUNDUP(S745/D745,0),ROUNDUP(T745/D745,0),ROUNDUP(U745/D745,0),ROUNDUP(V745/D745,0),ROUNDUP(W745/D745,0),ROUNDUP(X745/D745,0),ROUNDUP(Y745/D745,0),ROUNDUP(Z745/D745,0),ROUNDUP(AA745/D745,0),ROUNDUP(AB745/D745,0),ROUNDUP(AC745/D745,0))*D745</f>
        <v>0</v>
      </c>
      <c r="AE745" s="285">
        <v>4.1900000000000004</v>
      </c>
      <c r="AF745" s="418">
        <f t="shared" ref="AF745:AF746" si="272">AD745*AE745</f>
        <v>0</v>
      </c>
      <c r="AG745" s="207"/>
      <c r="AH745" s="159"/>
      <c r="AN745"/>
      <c r="AO745"/>
    </row>
    <row r="746" spans="1:41" s="1" customFormat="1" ht="80.099999999999994" customHeight="1" thickBot="1" x14ac:dyDescent="0.3">
      <c r="A746" s="690"/>
      <c r="B746" s="230" t="s">
        <v>199</v>
      </c>
      <c r="C746" s="291" t="s">
        <v>1467</v>
      </c>
      <c r="D746" s="106">
        <v>10</v>
      </c>
      <c r="E746" s="16"/>
      <c r="F746" s="176"/>
      <c r="G746" s="175"/>
      <c r="H746" s="175"/>
      <c r="I746" s="175"/>
      <c r="J746" s="175"/>
      <c r="K746" s="87"/>
      <c r="L746" s="87"/>
      <c r="M746" s="84"/>
      <c r="N746" s="84"/>
      <c r="O746" s="84"/>
      <c r="P746" s="87"/>
      <c r="Q746" s="96"/>
      <c r="R746" s="96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421">
        <f t="shared" si="271"/>
        <v>0</v>
      </c>
      <c r="AE746" s="285">
        <v>5.13</v>
      </c>
      <c r="AF746" s="418">
        <f t="shared" si="272"/>
        <v>0</v>
      </c>
      <c r="AG746" s="207"/>
      <c r="AH746" s="159"/>
      <c r="AN746"/>
      <c r="AO746"/>
    </row>
    <row r="747" spans="1:41" s="1" customFormat="1" ht="50.1" customHeight="1" thickBot="1" x14ac:dyDescent="0.3">
      <c r="A747" s="684" t="s">
        <v>466</v>
      </c>
      <c r="B747" s="685"/>
      <c r="C747" s="686"/>
      <c r="D747" s="665" t="s">
        <v>467</v>
      </c>
      <c r="E747" s="51"/>
      <c r="F747" s="62" t="s">
        <v>61</v>
      </c>
      <c r="G747" s="62" t="s">
        <v>470</v>
      </c>
      <c r="H747" s="62" t="s">
        <v>549</v>
      </c>
      <c r="I747" s="62" t="s">
        <v>471</v>
      </c>
      <c r="J747" s="62" t="s">
        <v>1071</v>
      </c>
      <c r="K747" s="62" t="s">
        <v>1070</v>
      </c>
      <c r="L747" s="84"/>
      <c r="M747" s="84"/>
      <c r="N747" s="84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412" t="s">
        <v>2</v>
      </c>
      <c r="AE747" s="369" t="s">
        <v>304</v>
      </c>
      <c r="AF747" s="418" t="s">
        <v>305</v>
      </c>
      <c r="AG747" s="207"/>
      <c r="AH747" s="159"/>
      <c r="AN747"/>
      <c r="AO747"/>
    </row>
    <row r="748" spans="1:41" s="1" customFormat="1" ht="50.1" customHeight="1" thickBot="1" x14ac:dyDescent="0.3">
      <c r="A748" s="635"/>
      <c r="B748" s="636"/>
      <c r="C748" s="637"/>
      <c r="D748" s="650"/>
      <c r="E748" s="52"/>
      <c r="F748" s="66" t="s">
        <v>12</v>
      </c>
      <c r="G748" s="63" t="s">
        <v>4</v>
      </c>
      <c r="H748" s="63" t="s">
        <v>81</v>
      </c>
      <c r="I748" s="63" t="s">
        <v>5</v>
      </c>
      <c r="J748" s="63" t="s">
        <v>358</v>
      </c>
      <c r="K748" s="63" t="s">
        <v>463</v>
      </c>
      <c r="L748" s="84"/>
      <c r="M748" s="84"/>
      <c r="N748" s="84"/>
      <c r="O748" s="100"/>
      <c r="P748" s="100"/>
      <c r="Q748" s="100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419"/>
      <c r="AE748" s="285"/>
      <c r="AF748" s="418"/>
      <c r="AG748" s="207"/>
      <c r="AH748" s="159"/>
      <c r="AN748"/>
      <c r="AO748"/>
    </row>
    <row r="749" spans="1:41" s="1" customFormat="1" ht="45" customHeight="1" thickBot="1" x14ac:dyDescent="0.3">
      <c r="A749" s="638"/>
      <c r="B749" s="639"/>
      <c r="C749" s="640"/>
      <c r="D749" s="651"/>
      <c r="E749" s="53"/>
      <c r="F749" s="7"/>
      <c r="G749" s="11"/>
      <c r="H749" s="7"/>
      <c r="I749" s="11"/>
      <c r="J749" s="337"/>
      <c r="K749" s="390"/>
      <c r="L749" s="84"/>
      <c r="M749" s="84"/>
      <c r="N749" s="84"/>
      <c r="O749" s="91"/>
      <c r="P749" s="91"/>
      <c r="Q749" s="91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  <c r="AD749" s="419">
        <f>SUM(AD750:AD761)</f>
        <v>0</v>
      </c>
      <c r="AE749" s="283"/>
      <c r="AF749" s="420">
        <f t="shared" ref="AF749" si="273">SUM(AF750:AF761)</f>
        <v>0</v>
      </c>
      <c r="AG749" s="252">
        <f>AF749</f>
        <v>0</v>
      </c>
      <c r="AH749" s="159"/>
      <c r="AN749"/>
      <c r="AO749"/>
    </row>
    <row r="750" spans="1:41" s="1" customFormat="1" ht="50.1" customHeight="1" thickBot="1" x14ac:dyDescent="0.3">
      <c r="A750" s="653"/>
      <c r="B750" s="230" t="s">
        <v>946</v>
      </c>
      <c r="C750" s="291" t="s">
        <v>955</v>
      </c>
      <c r="D750" s="106">
        <v>10</v>
      </c>
      <c r="E750" s="16"/>
      <c r="F750" s="175"/>
      <c r="G750" s="175"/>
      <c r="H750" s="175"/>
      <c r="I750" s="175"/>
      <c r="J750" s="84"/>
      <c r="K750" s="175"/>
      <c r="L750" s="84"/>
      <c r="M750" s="84"/>
      <c r="N750" s="84"/>
      <c r="O750" s="91"/>
      <c r="P750" s="91"/>
      <c r="Q750" s="91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  <c r="AD750" s="421">
        <f t="shared" ref="AD750:AD761" si="274">SUM(ROUNDUP(F750/D750,0),ROUNDUP(G750/D750,0),ROUNDUP(H750/D750,0),ROUNDUP(I750/D750,0),ROUNDUP(J750/D750,0),ROUNDUP(K750/D750,0),ROUNDUP(L750/D750,0),ROUNDUP(M750/D750,0),ROUNDUP(N750/D750,0),ROUNDUP(O750/D750,0),ROUNDUP(P750/D750,0),ROUNDUP(Q750/D750,0),ROUNDUP(R750/D750,0),ROUNDUP(S750/D750,0),ROUNDUP(T750/D750,0),ROUNDUP(U750/D750,0),ROUNDUP(V750/D750,0),ROUNDUP(W750/D750,0),ROUNDUP(X750/D750,0),ROUNDUP(Y750/D750,0),ROUNDUP(Z750/D750,0),ROUNDUP(AA750/D750,0),ROUNDUP(AB750/D750,0),ROUNDUP(AC750/D750,0))*D750</f>
        <v>0</v>
      </c>
      <c r="AE750" s="285">
        <v>3.36</v>
      </c>
      <c r="AF750" s="418">
        <f t="shared" ref="AF750:AF761" si="275">AD750*AE750</f>
        <v>0</v>
      </c>
      <c r="AG750" s="207"/>
      <c r="AH750" s="159"/>
      <c r="AN750"/>
      <c r="AO750"/>
    </row>
    <row r="751" spans="1:41" s="1" customFormat="1" ht="50.1" customHeight="1" thickBot="1" x14ac:dyDescent="0.3">
      <c r="A751" s="654"/>
      <c r="B751" s="230" t="s">
        <v>947</v>
      </c>
      <c r="C751" s="291" t="s">
        <v>956</v>
      </c>
      <c r="D751" s="106">
        <v>10</v>
      </c>
      <c r="E751" s="16"/>
      <c r="F751" s="175"/>
      <c r="G751" s="175"/>
      <c r="H751" s="175"/>
      <c r="I751" s="175"/>
      <c r="J751" s="175"/>
      <c r="K751" s="175"/>
      <c r="L751" s="84"/>
      <c r="M751" s="84"/>
      <c r="N751" s="84"/>
      <c r="O751" s="91"/>
      <c r="P751" s="91"/>
      <c r="Q751" s="91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  <c r="AD751" s="421">
        <f t="shared" si="274"/>
        <v>0</v>
      </c>
      <c r="AE751" s="285">
        <v>4.5199999999999996</v>
      </c>
      <c r="AF751" s="418">
        <f t="shared" si="275"/>
        <v>0</v>
      </c>
      <c r="AG751" s="207"/>
      <c r="AH751" s="159"/>
      <c r="AN751"/>
      <c r="AO751"/>
    </row>
    <row r="752" spans="1:41" s="1" customFormat="1" ht="50.1" customHeight="1" thickBot="1" x14ac:dyDescent="0.3">
      <c r="A752" s="654"/>
      <c r="B752" s="230" t="s">
        <v>948</v>
      </c>
      <c r="C752" s="291" t="s">
        <v>957</v>
      </c>
      <c r="D752" s="106">
        <v>10</v>
      </c>
      <c r="E752" s="16"/>
      <c r="F752" s="175"/>
      <c r="G752" s="175"/>
      <c r="H752" s="175"/>
      <c r="I752" s="175"/>
      <c r="J752" s="84"/>
      <c r="K752" s="175"/>
      <c r="L752" s="84"/>
      <c r="M752" s="84"/>
      <c r="N752" s="84"/>
      <c r="O752" s="91"/>
      <c r="P752" s="91"/>
      <c r="Q752" s="91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  <c r="AD752" s="421">
        <f t="shared" si="274"/>
        <v>0</v>
      </c>
      <c r="AE752" s="285">
        <v>5.46</v>
      </c>
      <c r="AF752" s="418">
        <f t="shared" si="275"/>
        <v>0</v>
      </c>
      <c r="AG752" s="207"/>
      <c r="AH752" s="159"/>
      <c r="AN752"/>
      <c r="AO752"/>
    </row>
    <row r="753" spans="1:41" s="1" customFormat="1" ht="50.1" customHeight="1" thickBot="1" x14ac:dyDescent="0.3">
      <c r="A753" s="654"/>
      <c r="B753" s="230" t="s">
        <v>949</v>
      </c>
      <c r="C753" s="291" t="s">
        <v>958</v>
      </c>
      <c r="D753" s="106">
        <v>10</v>
      </c>
      <c r="E753" s="16"/>
      <c r="F753" s="175"/>
      <c r="G753" s="175"/>
      <c r="H753" s="175"/>
      <c r="I753" s="175"/>
      <c r="J753" s="175"/>
      <c r="K753" s="175"/>
      <c r="L753" s="84"/>
      <c r="M753" s="84"/>
      <c r="N753" s="84"/>
      <c r="O753" s="91"/>
      <c r="P753" s="91"/>
      <c r="Q753" s="91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  <c r="AD753" s="421">
        <f t="shared" si="274"/>
        <v>0</v>
      </c>
      <c r="AE753" s="285">
        <v>7.13</v>
      </c>
      <c r="AF753" s="418">
        <f t="shared" si="275"/>
        <v>0</v>
      </c>
      <c r="AG753" s="207"/>
      <c r="AH753" s="159"/>
      <c r="AN753"/>
      <c r="AO753"/>
    </row>
    <row r="754" spans="1:41" s="3" customFormat="1" ht="50.1" customHeight="1" thickBot="1" x14ac:dyDescent="0.3">
      <c r="A754" s="654"/>
      <c r="B754" s="230" t="s">
        <v>951</v>
      </c>
      <c r="C754" s="291" t="s">
        <v>959</v>
      </c>
      <c r="D754" s="106">
        <v>10</v>
      </c>
      <c r="E754" s="16"/>
      <c r="F754" s="175"/>
      <c r="G754" s="175"/>
      <c r="H754" s="175"/>
      <c r="I754" s="175"/>
      <c r="J754" s="84"/>
      <c r="K754" s="175"/>
      <c r="L754" s="84"/>
      <c r="M754" s="84"/>
      <c r="N754" s="84"/>
      <c r="O754" s="91"/>
      <c r="P754" s="91"/>
      <c r="Q754" s="91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  <c r="AD754" s="421">
        <f t="shared" si="274"/>
        <v>0</v>
      </c>
      <c r="AE754" s="285">
        <v>10.19</v>
      </c>
      <c r="AF754" s="418">
        <f t="shared" si="275"/>
        <v>0</v>
      </c>
      <c r="AG754" s="207"/>
      <c r="AH754" s="159"/>
      <c r="AN754"/>
      <c r="AO754"/>
    </row>
    <row r="755" spans="1:41" s="3" customFormat="1" ht="50.1" customHeight="1" thickBot="1" x14ac:dyDescent="0.3">
      <c r="A755" s="655"/>
      <c r="B755" s="230" t="s">
        <v>952</v>
      </c>
      <c r="C755" s="291" t="s">
        <v>960</v>
      </c>
      <c r="D755" s="106">
        <v>10</v>
      </c>
      <c r="E755" s="16"/>
      <c r="F755" s="175"/>
      <c r="G755" s="175"/>
      <c r="H755" s="175"/>
      <c r="I755" s="175"/>
      <c r="J755" s="84"/>
      <c r="K755" s="175"/>
      <c r="L755" s="84"/>
      <c r="M755" s="84"/>
      <c r="N755" s="84"/>
      <c r="O755" s="84"/>
      <c r="P755" s="91"/>
      <c r="Q755" s="91"/>
      <c r="R755" s="91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  <c r="AD755" s="421">
        <f t="shared" si="274"/>
        <v>0</v>
      </c>
      <c r="AE755" s="285">
        <v>11.96</v>
      </c>
      <c r="AF755" s="418">
        <f t="shared" si="275"/>
        <v>0</v>
      </c>
      <c r="AG755" s="207"/>
      <c r="AH755" s="159"/>
      <c r="AN755"/>
      <c r="AO755"/>
    </row>
    <row r="756" spans="1:41" s="1" customFormat="1" ht="54.95" customHeight="1" thickBot="1" x14ac:dyDescent="0.3">
      <c r="A756" s="656"/>
      <c r="B756" s="230" t="s">
        <v>942</v>
      </c>
      <c r="C756" s="334" t="s">
        <v>1005</v>
      </c>
      <c r="D756" s="106">
        <v>10</v>
      </c>
      <c r="E756" s="16"/>
      <c r="F756" s="175"/>
      <c r="G756" s="175"/>
      <c r="H756" s="175"/>
      <c r="I756" s="175"/>
      <c r="J756" s="84"/>
      <c r="K756" s="175"/>
      <c r="L756" s="84"/>
      <c r="M756" s="84"/>
      <c r="N756" s="84"/>
      <c r="O756" s="84"/>
      <c r="P756" s="91"/>
      <c r="Q756" s="91"/>
      <c r="R756" s="91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  <c r="AD756" s="421">
        <f t="shared" si="274"/>
        <v>0</v>
      </c>
      <c r="AE756" s="285">
        <v>1.89</v>
      </c>
      <c r="AF756" s="418">
        <f t="shared" si="275"/>
        <v>0</v>
      </c>
      <c r="AG756" s="207"/>
      <c r="AH756" s="159"/>
      <c r="AN756"/>
      <c r="AO756"/>
    </row>
    <row r="757" spans="1:41" s="1" customFormat="1" ht="54.95" customHeight="1" thickBot="1" x14ac:dyDescent="0.3">
      <c r="A757" s="654"/>
      <c r="B757" s="230" t="s">
        <v>943</v>
      </c>
      <c r="C757" s="334" t="s">
        <v>1004</v>
      </c>
      <c r="D757" s="106">
        <v>10</v>
      </c>
      <c r="E757" s="16"/>
      <c r="F757" s="175"/>
      <c r="G757" s="175"/>
      <c r="H757" s="175"/>
      <c r="I757" s="175"/>
      <c r="J757" s="175"/>
      <c r="K757" s="175"/>
      <c r="L757" s="84"/>
      <c r="M757" s="85"/>
      <c r="N757" s="84"/>
      <c r="O757" s="84"/>
      <c r="P757" s="91"/>
      <c r="Q757" s="91"/>
      <c r="R757" s="91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  <c r="AD757" s="421">
        <f t="shared" si="274"/>
        <v>0</v>
      </c>
      <c r="AE757" s="285">
        <v>2.79</v>
      </c>
      <c r="AF757" s="418">
        <f t="shared" si="275"/>
        <v>0</v>
      </c>
      <c r="AG757" s="207"/>
      <c r="AH757" s="159"/>
      <c r="AN757"/>
      <c r="AO757"/>
    </row>
    <row r="758" spans="1:41" s="1" customFormat="1" ht="54.95" customHeight="1" thickBot="1" x14ac:dyDescent="0.3">
      <c r="A758" s="654"/>
      <c r="B758" s="230" t="s">
        <v>944</v>
      </c>
      <c r="C758" s="334" t="s">
        <v>1006</v>
      </c>
      <c r="D758" s="106">
        <v>10</v>
      </c>
      <c r="E758" s="16"/>
      <c r="F758" s="175"/>
      <c r="G758" s="175"/>
      <c r="H758" s="175"/>
      <c r="I758" s="175"/>
      <c r="J758" s="84"/>
      <c r="K758" s="175"/>
      <c r="L758" s="84"/>
      <c r="M758" s="80"/>
      <c r="N758" s="84"/>
      <c r="O758" s="84"/>
      <c r="P758" s="91"/>
      <c r="Q758" s="91"/>
      <c r="R758" s="91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  <c r="AD758" s="421">
        <f t="shared" si="274"/>
        <v>0</v>
      </c>
      <c r="AE758" s="285">
        <v>3.22</v>
      </c>
      <c r="AF758" s="418">
        <f t="shared" si="275"/>
        <v>0</v>
      </c>
      <c r="AG758" s="207"/>
      <c r="AH758" s="159"/>
      <c r="AN758"/>
      <c r="AO758"/>
    </row>
    <row r="759" spans="1:41" s="1" customFormat="1" ht="54.95" customHeight="1" thickBot="1" x14ac:dyDescent="0.3">
      <c r="A759" s="654"/>
      <c r="B759" s="230" t="s">
        <v>945</v>
      </c>
      <c r="C759" s="334" t="s">
        <v>1007</v>
      </c>
      <c r="D759" s="106">
        <v>10</v>
      </c>
      <c r="E759" s="16"/>
      <c r="F759" s="175"/>
      <c r="G759" s="175"/>
      <c r="H759" s="175"/>
      <c r="I759" s="175"/>
      <c r="J759" s="175"/>
      <c r="K759" s="175"/>
      <c r="L759" s="92"/>
      <c r="M759" s="92"/>
      <c r="N759" s="101"/>
      <c r="O759" s="87"/>
      <c r="P759" s="80"/>
      <c r="Q759" s="85"/>
      <c r="R759" s="85"/>
      <c r="S759" s="91"/>
      <c r="T759" s="91"/>
      <c r="U759" s="91"/>
      <c r="V759" s="83"/>
      <c r="W759" s="83"/>
      <c r="X759" s="83"/>
      <c r="Y759" s="83"/>
      <c r="Z759" s="83"/>
      <c r="AA759" s="83"/>
      <c r="AB759" s="83"/>
      <c r="AC759" s="83"/>
      <c r="AD759" s="421">
        <f t="shared" si="274"/>
        <v>0</v>
      </c>
      <c r="AE759" s="285">
        <v>4.2300000000000004</v>
      </c>
      <c r="AF759" s="418">
        <f t="shared" si="275"/>
        <v>0</v>
      </c>
      <c r="AG759" s="207"/>
      <c r="AH759" s="159"/>
      <c r="AN759"/>
      <c r="AO759"/>
    </row>
    <row r="760" spans="1:41" s="1" customFormat="1" ht="54.95" customHeight="1" thickBot="1" x14ac:dyDescent="0.3">
      <c r="A760" s="654"/>
      <c r="B760" s="230" t="s">
        <v>950</v>
      </c>
      <c r="C760" s="334" t="s">
        <v>1008</v>
      </c>
      <c r="D760" s="106">
        <v>10</v>
      </c>
      <c r="E760" s="16"/>
      <c r="F760" s="175"/>
      <c r="G760" s="175"/>
      <c r="H760" s="175"/>
      <c r="I760" s="175"/>
      <c r="J760" s="84"/>
      <c r="K760" s="175"/>
      <c r="L760" s="84"/>
      <c r="M760" s="92"/>
      <c r="N760" s="101"/>
      <c r="O760" s="92"/>
      <c r="P760" s="96"/>
      <c r="Q760" s="80"/>
      <c r="R760" s="80"/>
      <c r="S760" s="91"/>
      <c r="T760" s="91"/>
      <c r="U760" s="91"/>
      <c r="V760" s="83"/>
      <c r="W760" s="83"/>
      <c r="X760" s="83"/>
      <c r="Y760" s="83"/>
      <c r="Z760" s="83"/>
      <c r="AA760" s="83"/>
      <c r="AB760" s="83"/>
      <c r="AC760" s="83"/>
      <c r="AD760" s="421">
        <f t="shared" si="274"/>
        <v>0</v>
      </c>
      <c r="AE760" s="285">
        <v>5.42</v>
      </c>
      <c r="AF760" s="418">
        <f t="shared" si="275"/>
        <v>0</v>
      </c>
      <c r="AG760" s="207"/>
      <c r="AH760" s="159"/>
      <c r="AN760"/>
      <c r="AO760"/>
    </row>
    <row r="761" spans="1:41" s="1" customFormat="1" ht="54.95" customHeight="1" thickBot="1" x14ac:dyDescent="0.3">
      <c r="A761" s="749"/>
      <c r="B761" s="230" t="s">
        <v>953</v>
      </c>
      <c r="C761" s="334" t="s">
        <v>1009</v>
      </c>
      <c r="D761" s="106">
        <v>10</v>
      </c>
      <c r="E761" s="16"/>
      <c r="F761" s="175"/>
      <c r="G761" s="175"/>
      <c r="H761" s="175"/>
      <c r="I761" s="175"/>
      <c r="J761" s="84"/>
      <c r="K761" s="175"/>
      <c r="L761" s="84"/>
      <c r="M761" s="92"/>
      <c r="N761" s="102"/>
      <c r="O761" s="91"/>
      <c r="P761" s="96"/>
      <c r="Q761" s="80"/>
      <c r="R761" s="80"/>
      <c r="S761" s="91"/>
      <c r="T761" s="91"/>
      <c r="U761" s="91"/>
      <c r="V761" s="83"/>
      <c r="W761" s="83"/>
      <c r="X761" s="83"/>
      <c r="Y761" s="83"/>
      <c r="Z761" s="83"/>
      <c r="AA761" s="83"/>
      <c r="AB761" s="83"/>
      <c r="AC761" s="83"/>
      <c r="AD761" s="421">
        <f t="shared" si="274"/>
        <v>0</v>
      </c>
      <c r="AE761" s="285">
        <v>5.87</v>
      </c>
      <c r="AF761" s="418">
        <f t="shared" si="275"/>
        <v>0</v>
      </c>
      <c r="AG761" s="207"/>
      <c r="AH761" s="159"/>
      <c r="AN761"/>
      <c r="AO761"/>
    </row>
    <row r="762" spans="1:41" s="135" customFormat="1" ht="50.1" customHeight="1" thickBot="1" x14ac:dyDescent="0.3">
      <c r="A762" s="684" t="s">
        <v>466</v>
      </c>
      <c r="B762" s="685"/>
      <c r="C762" s="686"/>
      <c r="D762" s="665" t="s">
        <v>467</v>
      </c>
      <c r="E762" s="51"/>
      <c r="F762" s="62" t="s">
        <v>61</v>
      </c>
      <c r="G762" s="62" t="s">
        <v>544</v>
      </c>
      <c r="H762" s="62" t="s">
        <v>471</v>
      </c>
      <c r="I762" s="62" t="s">
        <v>470</v>
      </c>
      <c r="J762" s="347" t="s">
        <v>1129</v>
      </c>
      <c r="K762" s="347" t="s">
        <v>254</v>
      </c>
      <c r="L762" s="91"/>
      <c r="M762" s="91"/>
      <c r="N762" s="91"/>
      <c r="O762" s="96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C762" s="85"/>
      <c r="AD762" s="412" t="s">
        <v>2</v>
      </c>
      <c r="AE762" s="369" t="s">
        <v>304</v>
      </c>
      <c r="AF762" s="418" t="s">
        <v>305</v>
      </c>
      <c r="AG762" s="207"/>
      <c r="AH762" s="159"/>
      <c r="AN762"/>
      <c r="AO762"/>
    </row>
    <row r="763" spans="1:41" s="135" customFormat="1" ht="50.1" customHeight="1" thickBot="1" x14ac:dyDescent="0.35">
      <c r="A763" s="635"/>
      <c r="B763" s="636"/>
      <c r="C763" s="637"/>
      <c r="D763" s="650"/>
      <c r="E763" s="52"/>
      <c r="F763" s="63" t="s">
        <v>12</v>
      </c>
      <c r="G763" s="63" t="s">
        <v>81</v>
      </c>
      <c r="H763" s="63" t="s">
        <v>5</v>
      </c>
      <c r="I763" s="63" t="s">
        <v>4</v>
      </c>
      <c r="J763" s="346" t="s">
        <v>28</v>
      </c>
      <c r="K763" s="346" t="s">
        <v>253</v>
      </c>
      <c r="L763" s="91"/>
      <c r="M763" s="91"/>
      <c r="N763" s="91"/>
      <c r="O763" s="96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419"/>
      <c r="AE763" s="284"/>
      <c r="AF763" s="418"/>
      <c r="AG763" s="207"/>
      <c r="AH763" s="159"/>
      <c r="AN763"/>
      <c r="AO763"/>
    </row>
    <row r="764" spans="1:41" ht="42" customHeight="1" thickBot="1" x14ac:dyDescent="0.3">
      <c r="A764" s="638"/>
      <c r="B764" s="639"/>
      <c r="C764" s="640"/>
      <c r="D764" s="651"/>
      <c r="E764" s="53"/>
      <c r="F764" s="7"/>
      <c r="G764" s="7"/>
      <c r="H764" s="11"/>
      <c r="I764" s="11"/>
      <c r="J764" s="7"/>
      <c r="K764" s="7"/>
      <c r="L764" s="91"/>
      <c r="M764" s="91"/>
      <c r="N764" s="91"/>
      <c r="O764" s="96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447">
        <f>SUM(AD765:AD773)</f>
        <v>0</v>
      </c>
      <c r="AE764" s="381"/>
      <c r="AF764" s="448">
        <f t="shared" ref="AF764" si="276">SUM(AF765:AF773)</f>
        <v>0</v>
      </c>
      <c r="AG764" s="252">
        <f>AF764</f>
        <v>0</v>
      </c>
      <c r="AH764" s="159"/>
    </row>
    <row r="765" spans="1:41" s="135" customFormat="1" ht="39.950000000000003" customHeight="1" thickBot="1" x14ac:dyDescent="0.3">
      <c r="A765" s="657"/>
      <c r="B765" s="230" t="s">
        <v>92</v>
      </c>
      <c r="C765" s="291" t="s">
        <v>805</v>
      </c>
      <c r="D765" s="106">
        <v>20</v>
      </c>
      <c r="E765" s="16"/>
      <c r="F765" s="175"/>
      <c r="G765" s="175"/>
      <c r="H765" s="175"/>
      <c r="I765" s="175"/>
      <c r="J765" s="99"/>
      <c r="K765" s="91"/>
      <c r="L765" s="91"/>
      <c r="M765" s="91"/>
      <c r="N765" s="91"/>
      <c r="O765" s="85"/>
      <c r="P765" s="96"/>
      <c r="Q765" s="96"/>
      <c r="R765" s="96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421">
        <f>SUM(ROUNDUP(F765/D765,0),ROUNDUP(K765/D765,0),ROUNDUP(G765/D765,0),ROUNDUP(H765/D765,0),ROUNDUP(I765/D765,0),ROUNDUP(J765/D765,0),ROUNDUP(L765/D765,0),ROUNDUP(M765/D765,0),ROUNDUP(N765/D765,0),ROUNDUP(O765/D765,0),ROUNDUP(P765/D765,0),ROUNDUP(Q765/D765,0),ROUNDUP(R765/D765,0),ROUNDUP(S765/D765,0),ROUNDUP(T765/D765,0),ROUNDUP(U765/D765,0),ROUNDUP(V765/D765,0),ROUNDUP(W765/D765,0),ROUNDUP(X765/D765,0),ROUNDUP(Y765/D765,0),ROUNDUP(Z765/D765,0),ROUNDUP(AA765/D765,0),ROUNDUP(AB765/D765,0),ROUNDUP(AC765/D765,0))*D765</f>
        <v>0</v>
      </c>
      <c r="AE765" s="285">
        <v>0.59</v>
      </c>
      <c r="AF765" s="418">
        <f t="shared" ref="AF765:AF773" si="277">AD765*AE765</f>
        <v>0</v>
      </c>
      <c r="AG765" s="207"/>
      <c r="AH765" s="159"/>
      <c r="AN765"/>
      <c r="AO765"/>
    </row>
    <row r="766" spans="1:41" s="135" customFormat="1" ht="39.950000000000003" customHeight="1" thickBot="1" x14ac:dyDescent="0.3">
      <c r="A766" s="658"/>
      <c r="B766" s="230" t="s">
        <v>93</v>
      </c>
      <c r="C766" s="291" t="s">
        <v>806</v>
      </c>
      <c r="D766" s="106">
        <v>20</v>
      </c>
      <c r="E766" s="16"/>
      <c r="F766" s="175"/>
      <c r="G766" s="175"/>
      <c r="H766" s="175"/>
      <c r="I766" s="175"/>
      <c r="J766" s="99"/>
      <c r="K766" s="91"/>
      <c r="L766" s="91"/>
      <c r="M766" s="91"/>
      <c r="N766" s="91"/>
      <c r="O766" s="80"/>
      <c r="P766" s="96"/>
      <c r="Q766" s="96"/>
      <c r="R766" s="96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421">
        <f t="shared" ref="AD766:AD773" si="278">SUM(ROUNDUP(F766/D766,0),ROUNDUP(K766/D766,0),ROUNDUP(G766/D766,0),ROUNDUP(H766/D766,0),ROUNDUP(I766/D766,0),ROUNDUP(J766/D766,0),ROUNDUP(L766/D766,0),ROUNDUP(M766/D766,0),ROUNDUP(N766/D766,0),ROUNDUP(O766/D766,0),ROUNDUP(P766/D766,0),ROUNDUP(Q766/D766,0),ROUNDUP(R766/D766,0),ROUNDUP(S766/D766,0),ROUNDUP(T766/D766,0),ROUNDUP(U766/D766,0),ROUNDUP(V766/D766,0),ROUNDUP(W766/D766,0),ROUNDUP(X766/D766,0),ROUNDUP(Y766/D766,0),ROUNDUP(Z766/D766,0),ROUNDUP(AA766/D766,0),ROUNDUP(AB766/D766,0),ROUNDUP(AC766/D766,0))*D766</f>
        <v>0</v>
      </c>
      <c r="AE766" s="285">
        <v>0.69</v>
      </c>
      <c r="AF766" s="418">
        <f t="shared" si="277"/>
        <v>0</v>
      </c>
      <c r="AG766" s="207"/>
      <c r="AH766" s="159"/>
      <c r="AN766"/>
      <c r="AO766"/>
    </row>
    <row r="767" spans="1:41" ht="39.950000000000003" customHeight="1" thickBot="1" x14ac:dyDescent="0.3">
      <c r="A767" s="658"/>
      <c r="B767" s="230" t="s">
        <v>94</v>
      </c>
      <c r="C767" s="291" t="s">
        <v>807</v>
      </c>
      <c r="D767" s="106">
        <v>10</v>
      </c>
      <c r="E767" s="16"/>
      <c r="F767" s="175"/>
      <c r="G767" s="175"/>
      <c r="H767" s="175"/>
      <c r="I767" s="175"/>
      <c r="J767" s="176"/>
      <c r="K767" s="91"/>
      <c r="L767" s="91"/>
      <c r="M767" s="91"/>
      <c r="N767" s="91"/>
      <c r="O767" s="80"/>
      <c r="P767" s="96"/>
      <c r="Q767" s="96"/>
      <c r="R767" s="96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421">
        <f t="shared" si="278"/>
        <v>0</v>
      </c>
      <c r="AE767" s="285">
        <v>1.07</v>
      </c>
      <c r="AF767" s="418">
        <f t="shared" si="277"/>
        <v>0</v>
      </c>
      <c r="AG767" s="207"/>
      <c r="AH767" s="159"/>
    </row>
    <row r="768" spans="1:41" ht="39.950000000000003" customHeight="1" thickBot="1" x14ac:dyDescent="0.3">
      <c r="A768" s="658"/>
      <c r="B768" s="230" t="s">
        <v>95</v>
      </c>
      <c r="C768" s="291" t="s">
        <v>808</v>
      </c>
      <c r="D768" s="106">
        <v>10</v>
      </c>
      <c r="E768" s="16"/>
      <c r="F768" s="175"/>
      <c r="G768" s="175"/>
      <c r="H768" s="175"/>
      <c r="I768" s="175"/>
      <c r="J768" s="96"/>
      <c r="K768" s="176"/>
      <c r="L768" s="91"/>
      <c r="M768" s="91"/>
      <c r="N768" s="91"/>
      <c r="O768" s="91"/>
      <c r="P768" s="96"/>
      <c r="Q768" s="96"/>
      <c r="R768" s="96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421">
        <f t="shared" si="278"/>
        <v>0</v>
      </c>
      <c r="AE768" s="285">
        <v>1.37</v>
      </c>
      <c r="AF768" s="418">
        <f t="shared" si="277"/>
        <v>0</v>
      </c>
      <c r="AG768" s="207"/>
      <c r="AH768" s="159"/>
    </row>
    <row r="769" spans="1:41" ht="39.950000000000003" customHeight="1" thickBot="1" x14ac:dyDescent="0.3">
      <c r="A769" s="658"/>
      <c r="B769" s="230" t="s">
        <v>96</v>
      </c>
      <c r="C769" s="291" t="s">
        <v>809</v>
      </c>
      <c r="D769" s="106">
        <v>10</v>
      </c>
      <c r="E769" s="16"/>
      <c r="F769" s="175"/>
      <c r="G769" s="175"/>
      <c r="H769" s="175"/>
      <c r="I769" s="175"/>
      <c r="J769" s="91"/>
      <c r="K769" s="91"/>
      <c r="L769" s="91"/>
      <c r="M769" s="91"/>
      <c r="N769" s="91"/>
      <c r="O769" s="91"/>
      <c r="P769" s="96"/>
      <c r="Q769" s="96"/>
      <c r="R769" s="96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421">
        <f t="shared" si="278"/>
        <v>0</v>
      </c>
      <c r="AE769" s="285">
        <v>1.9</v>
      </c>
      <c r="AF769" s="418">
        <f t="shared" si="277"/>
        <v>0</v>
      </c>
      <c r="AG769" s="207"/>
      <c r="AH769" s="159"/>
    </row>
    <row r="770" spans="1:41" ht="39.950000000000003" customHeight="1" thickBot="1" x14ac:dyDescent="0.3">
      <c r="A770" s="658"/>
      <c r="B770" s="230" t="s">
        <v>97</v>
      </c>
      <c r="C770" s="291" t="s">
        <v>810</v>
      </c>
      <c r="D770" s="106">
        <v>10</v>
      </c>
      <c r="E770" s="16"/>
      <c r="F770" s="175"/>
      <c r="G770" s="175"/>
      <c r="H770" s="175"/>
      <c r="I770" s="175"/>
      <c r="J770" s="101"/>
      <c r="K770" s="91"/>
      <c r="L770" s="91"/>
      <c r="M770" s="91"/>
      <c r="N770" s="91"/>
      <c r="O770" s="91"/>
      <c r="P770" s="96"/>
      <c r="Q770" s="96"/>
      <c r="R770" s="96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421">
        <f t="shared" si="278"/>
        <v>0</v>
      </c>
      <c r="AE770" s="285">
        <v>2.37</v>
      </c>
      <c r="AF770" s="418">
        <f t="shared" si="277"/>
        <v>0</v>
      </c>
      <c r="AG770" s="207"/>
      <c r="AH770" s="159"/>
    </row>
    <row r="771" spans="1:41" s="135" customFormat="1" ht="39.950000000000003" customHeight="1" thickBot="1" x14ac:dyDescent="0.3">
      <c r="A771" s="658"/>
      <c r="B771" s="230" t="s">
        <v>98</v>
      </c>
      <c r="C771" s="291" t="s">
        <v>811</v>
      </c>
      <c r="D771" s="106">
        <v>10</v>
      </c>
      <c r="E771" s="16"/>
      <c r="F771" s="175"/>
      <c r="G771" s="175"/>
      <c r="H771" s="175"/>
      <c r="I771" s="175"/>
      <c r="J771" s="102"/>
      <c r="K771" s="91"/>
      <c r="L771" s="91"/>
      <c r="M771" s="91"/>
      <c r="N771" s="91"/>
      <c r="O771" s="91"/>
      <c r="P771" s="96"/>
      <c r="Q771" s="96"/>
      <c r="R771" s="96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421">
        <f t="shared" si="278"/>
        <v>0</v>
      </c>
      <c r="AE771" s="285">
        <v>3.33</v>
      </c>
      <c r="AF771" s="418">
        <f t="shared" si="277"/>
        <v>0</v>
      </c>
      <c r="AG771" s="207"/>
      <c r="AH771" s="159"/>
      <c r="AN771"/>
      <c r="AO771"/>
    </row>
    <row r="772" spans="1:41" s="135" customFormat="1" ht="39.950000000000003" customHeight="1" thickBot="1" x14ac:dyDescent="0.3">
      <c r="A772" s="658"/>
      <c r="B772" s="230" t="s">
        <v>99</v>
      </c>
      <c r="C772" s="291" t="s">
        <v>812</v>
      </c>
      <c r="D772" s="106">
        <v>10</v>
      </c>
      <c r="E772" s="16"/>
      <c r="F772" s="175"/>
      <c r="G772" s="175"/>
      <c r="H772" s="175"/>
      <c r="I772" s="91"/>
      <c r="J772" s="91"/>
      <c r="K772" s="97"/>
      <c r="L772" s="97"/>
      <c r="M772" s="91"/>
      <c r="N772" s="91"/>
      <c r="O772" s="91"/>
      <c r="P772" s="96"/>
      <c r="Q772" s="96"/>
      <c r="R772" s="96"/>
      <c r="S772" s="96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421">
        <f t="shared" si="278"/>
        <v>0</v>
      </c>
      <c r="AE772" s="285">
        <v>5.0599999999999996</v>
      </c>
      <c r="AF772" s="418">
        <f t="shared" si="277"/>
        <v>0</v>
      </c>
      <c r="AG772" s="207"/>
      <c r="AH772" s="159"/>
      <c r="AN772"/>
      <c r="AO772"/>
    </row>
    <row r="773" spans="1:41" ht="39.950000000000003" customHeight="1" thickBot="1" x14ac:dyDescent="0.3">
      <c r="A773" s="658"/>
      <c r="B773" s="230" t="s">
        <v>100</v>
      </c>
      <c r="C773" s="291" t="s">
        <v>813</v>
      </c>
      <c r="D773" s="106">
        <v>10</v>
      </c>
      <c r="E773" s="16"/>
      <c r="F773" s="175"/>
      <c r="G773" s="175"/>
      <c r="H773" s="175"/>
      <c r="I773" s="175"/>
      <c r="J773" s="91"/>
      <c r="K773" s="91"/>
      <c r="L773" s="91"/>
      <c r="M773" s="84"/>
      <c r="N773" s="91"/>
      <c r="O773" s="91"/>
      <c r="P773" s="96"/>
      <c r="Q773" s="96"/>
      <c r="R773" s="96"/>
      <c r="S773" s="96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421">
        <f t="shared" si="278"/>
        <v>0</v>
      </c>
      <c r="AE773" s="285">
        <v>5.82</v>
      </c>
      <c r="AF773" s="418">
        <f t="shared" si="277"/>
        <v>0</v>
      </c>
      <c r="AG773" s="207"/>
      <c r="AH773" s="159"/>
    </row>
    <row r="774" spans="1:41" s="1" customFormat="1" ht="50.1" customHeight="1" thickBot="1" x14ac:dyDescent="0.3">
      <c r="A774" s="632" t="s">
        <v>466</v>
      </c>
      <c r="B774" s="633"/>
      <c r="C774" s="634"/>
      <c r="D774" s="649" t="s">
        <v>467</v>
      </c>
      <c r="E774" s="197"/>
      <c r="F774" s="62" t="s">
        <v>61</v>
      </c>
      <c r="G774" s="62" t="s">
        <v>471</v>
      </c>
      <c r="H774" s="83"/>
      <c r="I774" s="83"/>
      <c r="J774" s="91"/>
      <c r="K774" s="91"/>
      <c r="L774" s="91"/>
      <c r="M774" s="91"/>
      <c r="N774" s="91"/>
      <c r="O774" s="91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C774" s="85"/>
      <c r="AD774" s="412" t="s">
        <v>2</v>
      </c>
      <c r="AE774" s="369" t="s">
        <v>304</v>
      </c>
      <c r="AF774" s="418" t="s">
        <v>305</v>
      </c>
      <c r="AG774" s="207"/>
      <c r="AH774" s="159"/>
      <c r="AN774"/>
      <c r="AO774"/>
    </row>
    <row r="775" spans="1:41" s="1" customFormat="1" ht="50.1" customHeight="1" thickBot="1" x14ac:dyDescent="0.35">
      <c r="A775" s="635"/>
      <c r="B775" s="636"/>
      <c r="C775" s="637"/>
      <c r="D775" s="650"/>
      <c r="E775" s="52"/>
      <c r="F775" s="63" t="s">
        <v>12</v>
      </c>
      <c r="G775" s="63" t="s">
        <v>5</v>
      </c>
      <c r="H775" s="80"/>
      <c r="I775" s="80"/>
      <c r="J775" s="91"/>
      <c r="K775" s="91"/>
      <c r="L775" s="91"/>
      <c r="M775" s="91"/>
      <c r="N775" s="91"/>
      <c r="O775" s="91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419"/>
      <c r="AE775" s="284"/>
      <c r="AF775" s="418"/>
      <c r="AG775" s="207"/>
      <c r="AH775" s="159"/>
      <c r="AN775"/>
      <c r="AO775"/>
    </row>
    <row r="776" spans="1:41" s="1" customFormat="1" ht="43.5" customHeight="1" thickBot="1" x14ac:dyDescent="0.3">
      <c r="A776" s="638"/>
      <c r="B776" s="639"/>
      <c r="C776" s="640"/>
      <c r="D776" s="651"/>
      <c r="E776" s="53"/>
      <c r="F776" s="13"/>
      <c r="G776" s="11"/>
      <c r="H776" s="80"/>
      <c r="I776" s="80"/>
      <c r="J776" s="91"/>
      <c r="K776" s="91"/>
      <c r="L776" s="91"/>
      <c r="M776" s="91"/>
      <c r="N776" s="91"/>
      <c r="O776" s="91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419">
        <f>SUM(AD777:AD789)</f>
        <v>0</v>
      </c>
      <c r="AE776" s="283"/>
      <c r="AF776" s="420">
        <f t="shared" ref="AF776" si="279">SUM(AF777:AF789)</f>
        <v>0</v>
      </c>
      <c r="AG776" s="252">
        <f>AF776</f>
        <v>0</v>
      </c>
      <c r="AH776" s="159"/>
      <c r="AN776"/>
      <c r="AO776"/>
    </row>
    <row r="777" spans="1:41" s="1" customFormat="1" ht="35.1" customHeight="1" thickBot="1" x14ac:dyDescent="0.3">
      <c r="A777" s="648"/>
      <c r="B777" s="230" t="s">
        <v>118</v>
      </c>
      <c r="C777" s="291" t="s">
        <v>783</v>
      </c>
      <c r="D777" s="106">
        <v>20</v>
      </c>
      <c r="E777" s="22"/>
      <c r="F777" s="175"/>
      <c r="G777" s="175"/>
      <c r="H777" s="80"/>
      <c r="I777" s="80"/>
      <c r="J777" s="80"/>
      <c r="K777" s="80"/>
      <c r="L777" s="91"/>
      <c r="M777" s="91"/>
      <c r="N777" s="91"/>
      <c r="O777" s="91"/>
      <c r="P777" s="91"/>
      <c r="Q777" s="91"/>
      <c r="R777" s="91"/>
      <c r="S777" s="91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  <c r="AD777" s="421">
        <f t="shared" ref="AD777:AD789" si="280">SUM(ROUNDUP(F777/D777,0),ROUNDUP(G777/D777,0),ROUNDUP(H777/D777,0),ROUNDUP(I777/D777,0),ROUNDUP(J777/D777,0),ROUNDUP(K777/D777,0),ROUNDUP(L777/D777,0),ROUNDUP(M777/D777,0),ROUNDUP(N777/D777,0),ROUNDUP(O777/D777,0),ROUNDUP(P777/D777,0),ROUNDUP(Q777/D777,0),ROUNDUP(R777/D777,0),ROUNDUP(S777/D777,0),ROUNDUP(T777/D777,0),ROUNDUP(U777/D777,0),ROUNDUP(V777/D777,0),ROUNDUP(W777/D777,0),ROUNDUP(X777/D777,0),ROUNDUP(Y777/D777,0),ROUNDUP(Z777/D777,0),ROUNDUP(AA777/D777,0),ROUNDUP(AB777/D777,0),ROUNDUP(AC777/D777,0))*D777</f>
        <v>0</v>
      </c>
      <c r="AE777" s="285">
        <v>0.37</v>
      </c>
      <c r="AF777" s="418">
        <f t="shared" ref="AF777:AF789" si="281">AD777*AE777</f>
        <v>0</v>
      </c>
      <c r="AG777" s="207"/>
      <c r="AH777" s="159"/>
      <c r="AN777"/>
      <c r="AO777"/>
    </row>
    <row r="778" spans="1:41" s="1" customFormat="1" ht="35.1" customHeight="1" thickBot="1" x14ac:dyDescent="0.3">
      <c r="A778" s="648"/>
      <c r="B778" s="230" t="s">
        <v>119</v>
      </c>
      <c r="C778" s="291" t="s">
        <v>784</v>
      </c>
      <c r="D778" s="106">
        <v>20</v>
      </c>
      <c r="E778" s="16"/>
      <c r="F778" s="175"/>
      <c r="G778" s="175"/>
      <c r="H778" s="83"/>
      <c r="I778" s="83"/>
      <c r="J778" s="80"/>
      <c r="K778" s="80"/>
      <c r="L778" s="91"/>
      <c r="M778" s="91"/>
      <c r="N778" s="85"/>
      <c r="O778" s="91"/>
      <c r="P778" s="91"/>
      <c r="Q778" s="91"/>
      <c r="R778" s="91"/>
      <c r="S778" s="91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  <c r="AD778" s="421">
        <f t="shared" si="280"/>
        <v>0</v>
      </c>
      <c r="AE778" s="285">
        <v>0.46</v>
      </c>
      <c r="AF778" s="418">
        <f t="shared" si="281"/>
        <v>0</v>
      </c>
      <c r="AG778" s="207"/>
      <c r="AH778" s="159"/>
      <c r="AN778"/>
      <c r="AO778"/>
    </row>
    <row r="779" spans="1:41" s="1" customFormat="1" ht="35.1" customHeight="1" thickBot="1" x14ac:dyDescent="0.3">
      <c r="A779" s="648"/>
      <c r="B779" s="230" t="s">
        <v>120</v>
      </c>
      <c r="C779" s="291" t="s">
        <v>785</v>
      </c>
      <c r="D779" s="106">
        <v>20</v>
      </c>
      <c r="E779" s="16"/>
      <c r="F779" s="175"/>
      <c r="G779" s="175"/>
      <c r="H779" s="83"/>
      <c r="I779" s="83"/>
      <c r="J779" s="80"/>
      <c r="K779" s="80"/>
      <c r="L779" s="91"/>
      <c r="M779" s="91"/>
      <c r="N779" s="80"/>
      <c r="O779" s="91"/>
      <c r="P779" s="91"/>
      <c r="Q779" s="91"/>
      <c r="R779" s="91"/>
      <c r="S779" s="91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  <c r="AD779" s="421">
        <f t="shared" si="280"/>
        <v>0</v>
      </c>
      <c r="AE779" s="285">
        <v>0.56000000000000005</v>
      </c>
      <c r="AF779" s="418">
        <f t="shared" si="281"/>
        <v>0</v>
      </c>
      <c r="AG779" s="207"/>
      <c r="AH779" s="159"/>
      <c r="AN779"/>
      <c r="AO779"/>
    </row>
    <row r="780" spans="1:41" s="1" customFormat="1" ht="35.1" customHeight="1" thickBot="1" x14ac:dyDescent="0.3">
      <c r="A780" s="648"/>
      <c r="B780" s="230" t="s">
        <v>121</v>
      </c>
      <c r="C780" s="291" t="s">
        <v>786</v>
      </c>
      <c r="D780" s="106">
        <v>20</v>
      </c>
      <c r="E780" s="16"/>
      <c r="F780" s="175"/>
      <c r="G780" s="175"/>
      <c r="H780" s="83"/>
      <c r="I780" s="83"/>
      <c r="J780" s="80"/>
      <c r="K780" s="80"/>
      <c r="L780" s="91"/>
      <c r="M780" s="91"/>
      <c r="N780" s="80"/>
      <c r="O780" s="91"/>
      <c r="P780" s="91"/>
      <c r="Q780" s="91"/>
      <c r="R780" s="91"/>
      <c r="S780" s="91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  <c r="AD780" s="421">
        <f t="shared" si="280"/>
        <v>0</v>
      </c>
      <c r="AE780" s="285">
        <v>0.83</v>
      </c>
      <c r="AF780" s="418">
        <f t="shared" si="281"/>
        <v>0</v>
      </c>
      <c r="AG780" s="207"/>
      <c r="AH780" s="159"/>
      <c r="AN780"/>
      <c r="AO780"/>
    </row>
    <row r="781" spans="1:41" s="3" customFormat="1" ht="35.1" customHeight="1" thickBot="1" x14ac:dyDescent="0.3">
      <c r="A781" s="648"/>
      <c r="B781" s="230" t="s">
        <v>122</v>
      </c>
      <c r="C781" s="291" t="s">
        <v>787</v>
      </c>
      <c r="D781" s="106">
        <v>20</v>
      </c>
      <c r="E781" s="16"/>
      <c r="F781" s="175"/>
      <c r="G781" s="175"/>
      <c r="H781" s="83"/>
      <c r="I781" s="83"/>
      <c r="J781" s="80"/>
      <c r="K781" s="80"/>
      <c r="L781" s="91"/>
      <c r="M781" s="85"/>
      <c r="N781" s="91"/>
      <c r="O781" s="85"/>
      <c r="P781" s="91"/>
      <c r="Q781" s="91"/>
      <c r="R781" s="91"/>
      <c r="S781" s="91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  <c r="AD781" s="421">
        <f t="shared" si="280"/>
        <v>0</v>
      </c>
      <c r="AE781" s="285">
        <v>1.2</v>
      </c>
      <c r="AF781" s="418">
        <f t="shared" si="281"/>
        <v>0</v>
      </c>
      <c r="AG781" s="207"/>
      <c r="AH781" s="159"/>
      <c r="AN781"/>
      <c r="AO781"/>
    </row>
    <row r="782" spans="1:41" s="3" customFormat="1" ht="35.1" customHeight="1" thickBot="1" x14ac:dyDescent="0.3">
      <c r="A782" s="648"/>
      <c r="B782" s="230" t="s">
        <v>123</v>
      </c>
      <c r="C782" s="291" t="s">
        <v>788</v>
      </c>
      <c r="D782" s="106">
        <v>20</v>
      </c>
      <c r="E782" s="16"/>
      <c r="F782" s="175"/>
      <c r="G782" s="175"/>
      <c r="H782" s="83"/>
      <c r="I782" s="83"/>
      <c r="J782" s="80"/>
      <c r="K782" s="80"/>
      <c r="L782" s="91"/>
      <c r="M782" s="80"/>
      <c r="N782" s="91"/>
      <c r="O782" s="80"/>
      <c r="P782" s="91"/>
      <c r="Q782" s="91"/>
      <c r="R782" s="91"/>
      <c r="S782" s="91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  <c r="AD782" s="421">
        <f t="shared" si="280"/>
        <v>0</v>
      </c>
      <c r="AE782" s="285">
        <v>1.57</v>
      </c>
      <c r="AF782" s="418">
        <f t="shared" si="281"/>
        <v>0</v>
      </c>
      <c r="AG782" s="207"/>
      <c r="AH782" s="159"/>
      <c r="AN782"/>
      <c r="AO782"/>
    </row>
    <row r="783" spans="1:41" s="1" customFormat="1" ht="35.1" customHeight="1" thickBot="1" x14ac:dyDescent="0.3">
      <c r="A783" s="648"/>
      <c r="B783" s="230" t="s">
        <v>124</v>
      </c>
      <c r="C783" s="291" t="s">
        <v>789</v>
      </c>
      <c r="D783" s="106">
        <v>20</v>
      </c>
      <c r="E783" s="16"/>
      <c r="F783" s="175"/>
      <c r="G783" s="175"/>
      <c r="H783" s="83"/>
      <c r="I783" s="83"/>
      <c r="J783" s="80"/>
      <c r="K783" s="80"/>
      <c r="L783" s="91"/>
      <c r="M783" s="80"/>
      <c r="N783" s="91"/>
      <c r="O783" s="80"/>
      <c r="P783" s="91"/>
      <c r="Q783" s="91"/>
      <c r="R783" s="91"/>
      <c r="S783" s="91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  <c r="AD783" s="421">
        <f t="shared" si="280"/>
        <v>0</v>
      </c>
      <c r="AE783" s="285">
        <v>2.04</v>
      </c>
      <c r="AF783" s="418">
        <f t="shared" si="281"/>
        <v>0</v>
      </c>
      <c r="AG783" s="207"/>
      <c r="AH783" s="159"/>
      <c r="AN783"/>
      <c r="AO783"/>
    </row>
    <row r="784" spans="1:41" s="1" customFormat="1" ht="35.1" customHeight="1" thickBot="1" x14ac:dyDescent="0.3">
      <c r="A784" s="648"/>
      <c r="B784" s="230" t="s">
        <v>125</v>
      </c>
      <c r="C784" s="291" t="s">
        <v>790</v>
      </c>
      <c r="D784" s="106">
        <v>10</v>
      </c>
      <c r="E784" s="16"/>
      <c r="F784" s="175"/>
      <c r="G784" s="175"/>
      <c r="H784" s="83"/>
      <c r="I784" s="83"/>
      <c r="J784" s="80"/>
      <c r="K784" s="80"/>
      <c r="L784" s="91"/>
      <c r="M784" s="80"/>
      <c r="N784" s="91"/>
      <c r="O784" s="80"/>
      <c r="P784" s="91"/>
      <c r="Q784" s="91"/>
      <c r="R784" s="91"/>
      <c r="S784" s="91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  <c r="AD784" s="421">
        <f t="shared" si="280"/>
        <v>0</v>
      </c>
      <c r="AE784" s="285">
        <v>2.73</v>
      </c>
      <c r="AF784" s="418">
        <f t="shared" si="281"/>
        <v>0</v>
      </c>
      <c r="AG784" s="207"/>
      <c r="AH784" s="159"/>
      <c r="AN784"/>
      <c r="AO784"/>
    </row>
    <row r="785" spans="1:41" s="1" customFormat="1" ht="35.1" customHeight="1" thickBot="1" x14ac:dyDescent="0.3">
      <c r="A785" s="648"/>
      <c r="B785" s="230" t="s">
        <v>126</v>
      </c>
      <c r="C785" s="291" t="s">
        <v>791</v>
      </c>
      <c r="D785" s="513">
        <v>10</v>
      </c>
      <c r="E785" s="16"/>
      <c r="F785" s="175"/>
      <c r="G785" s="175"/>
      <c r="H785" s="83"/>
      <c r="I785" s="83"/>
      <c r="J785" s="80"/>
      <c r="K785" s="87"/>
      <c r="L785" s="85"/>
      <c r="M785" s="80"/>
      <c r="N785" s="91"/>
      <c r="O785" s="80"/>
      <c r="P785" s="85"/>
      <c r="Q785" s="91"/>
      <c r="R785" s="91"/>
      <c r="S785" s="91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  <c r="AD785" s="421">
        <f t="shared" si="280"/>
        <v>0</v>
      </c>
      <c r="AE785" s="285">
        <v>4.09</v>
      </c>
      <c r="AF785" s="418">
        <f t="shared" si="281"/>
        <v>0</v>
      </c>
      <c r="AG785" s="207"/>
      <c r="AH785" s="159"/>
      <c r="AN785"/>
      <c r="AO785"/>
    </row>
    <row r="786" spans="1:41" s="1" customFormat="1" ht="35.1" customHeight="1" thickBot="1" x14ac:dyDescent="0.3">
      <c r="A786" s="659"/>
      <c r="B786" s="230" t="s">
        <v>127</v>
      </c>
      <c r="C786" s="291" t="s">
        <v>792</v>
      </c>
      <c r="D786" s="127">
        <v>10</v>
      </c>
      <c r="E786" s="16"/>
      <c r="F786" s="175"/>
      <c r="G786" s="175"/>
      <c r="H786" s="83"/>
      <c r="I786" s="83"/>
      <c r="J786" s="80"/>
      <c r="K786" s="92"/>
      <c r="L786" s="80"/>
      <c r="M786" s="80"/>
      <c r="N786" s="91"/>
      <c r="O786" s="80"/>
      <c r="P786" s="80"/>
      <c r="Q786" s="91"/>
      <c r="R786" s="91"/>
      <c r="S786" s="91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  <c r="AD786" s="421">
        <f t="shared" si="280"/>
        <v>0</v>
      </c>
      <c r="AE786" s="285">
        <v>5.42</v>
      </c>
      <c r="AF786" s="418">
        <f t="shared" si="281"/>
        <v>0</v>
      </c>
      <c r="AG786" s="207"/>
      <c r="AH786" s="159"/>
      <c r="AN786"/>
      <c r="AO786"/>
    </row>
    <row r="787" spans="1:41" s="1" customFormat="1" ht="35.1" customHeight="1" thickBot="1" x14ac:dyDescent="0.3">
      <c r="A787" s="659"/>
      <c r="B787" s="230" t="s">
        <v>128</v>
      </c>
      <c r="C787" s="291" t="s">
        <v>793</v>
      </c>
      <c r="D787" s="127">
        <v>10</v>
      </c>
      <c r="E787" s="16"/>
      <c r="F787" s="175"/>
      <c r="G787" s="175"/>
      <c r="H787" s="83"/>
      <c r="I787" s="83"/>
      <c r="J787" s="80"/>
      <c r="K787" s="91"/>
      <c r="L787" s="80"/>
      <c r="M787" s="91"/>
      <c r="N787" s="91"/>
      <c r="O787" s="91"/>
      <c r="P787" s="80"/>
      <c r="Q787" s="91"/>
      <c r="R787" s="91"/>
      <c r="S787" s="91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  <c r="AD787" s="421">
        <f t="shared" si="280"/>
        <v>0</v>
      </c>
      <c r="AE787" s="285">
        <v>8.0500000000000007</v>
      </c>
      <c r="AF787" s="418">
        <f t="shared" si="281"/>
        <v>0</v>
      </c>
      <c r="AG787" s="207"/>
      <c r="AH787" s="159"/>
      <c r="AN787"/>
      <c r="AO787"/>
    </row>
    <row r="788" spans="1:41" s="1" customFormat="1" ht="35.1" customHeight="1" thickBot="1" x14ac:dyDescent="0.3">
      <c r="A788" s="659"/>
      <c r="B788" s="230" t="s">
        <v>129</v>
      </c>
      <c r="C788" s="291" t="s">
        <v>794</v>
      </c>
      <c r="D788" s="127">
        <v>10</v>
      </c>
      <c r="E788" s="16"/>
      <c r="F788" s="175"/>
      <c r="G788" s="175"/>
      <c r="H788" s="83"/>
      <c r="I788" s="83"/>
      <c r="J788" s="80"/>
      <c r="K788" s="84"/>
      <c r="L788" s="91"/>
      <c r="M788" s="91"/>
      <c r="N788" s="91"/>
      <c r="O788" s="91"/>
      <c r="P788" s="91"/>
      <c r="Q788" s="91"/>
      <c r="R788" s="91"/>
      <c r="S788" s="91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  <c r="AD788" s="421">
        <f t="shared" si="280"/>
        <v>0</v>
      </c>
      <c r="AE788" s="285">
        <v>11.1</v>
      </c>
      <c r="AF788" s="418">
        <f t="shared" si="281"/>
        <v>0</v>
      </c>
      <c r="AG788" s="207"/>
      <c r="AH788" s="159"/>
      <c r="AN788"/>
      <c r="AO788"/>
    </row>
    <row r="789" spans="1:41" s="1" customFormat="1" ht="35.1" customHeight="1" thickBot="1" x14ac:dyDescent="0.3">
      <c r="A789" s="659"/>
      <c r="B789" s="230" t="s">
        <v>130</v>
      </c>
      <c r="C789" s="291" t="s">
        <v>795</v>
      </c>
      <c r="D789" s="127">
        <v>5</v>
      </c>
      <c r="E789" s="16"/>
      <c r="F789" s="175"/>
      <c r="G789" s="175"/>
      <c r="H789" s="91"/>
      <c r="I789" s="91"/>
      <c r="J789" s="91"/>
      <c r="K789" s="84"/>
      <c r="L789" s="91"/>
      <c r="M789" s="91"/>
      <c r="N789" s="91"/>
      <c r="O789" s="91"/>
      <c r="P789" s="91"/>
      <c r="Q789" s="91"/>
      <c r="R789" s="91"/>
      <c r="S789" s="91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  <c r="AD789" s="421">
        <f t="shared" si="280"/>
        <v>0</v>
      </c>
      <c r="AE789" s="285">
        <v>16.260000000000002</v>
      </c>
      <c r="AF789" s="418">
        <f t="shared" si="281"/>
        <v>0</v>
      </c>
      <c r="AG789" s="207"/>
      <c r="AH789" s="159"/>
      <c r="AN789"/>
      <c r="AO789"/>
    </row>
    <row r="790" spans="1:41" s="148" customFormat="1" ht="50.1" customHeight="1" thickBot="1" x14ac:dyDescent="0.3">
      <c r="A790" s="684" t="s">
        <v>466</v>
      </c>
      <c r="B790" s="685"/>
      <c r="C790" s="686"/>
      <c r="D790" s="665" t="s">
        <v>467</v>
      </c>
      <c r="E790" s="51"/>
      <c r="F790" s="62" t="s">
        <v>470</v>
      </c>
      <c r="G790" s="87"/>
      <c r="H790" s="87"/>
      <c r="I790" s="87"/>
      <c r="J790" s="87"/>
      <c r="K790" s="87"/>
      <c r="L790" s="84"/>
      <c r="M790" s="84"/>
      <c r="N790" s="91"/>
      <c r="O790" s="91"/>
      <c r="P790" s="91"/>
      <c r="Q790" s="91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412" t="s">
        <v>2</v>
      </c>
      <c r="AE790" s="369" t="s">
        <v>304</v>
      </c>
      <c r="AF790" s="418" t="s">
        <v>305</v>
      </c>
      <c r="AG790" s="207"/>
      <c r="AH790" s="159"/>
      <c r="AN790"/>
      <c r="AO790"/>
    </row>
    <row r="791" spans="1:41" s="1" customFormat="1" ht="50.1" customHeight="1" thickBot="1" x14ac:dyDescent="0.3">
      <c r="A791" s="635"/>
      <c r="B791" s="636"/>
      <c r="C791" s="637"/>
      <c r="D791" s="650"/>
      <c r="E791" s="52"/>
      <c r="F791" s="63" t="s">
        <v>4</v>
      </c>
      <c r="G791" s="92"/>
      <c r="H791" s="92"/>
      <c r="I791" s="92"/>
      <c r="J791" s="92"/>
      <c r="K791" s="92"/>
      <c r="L791" s="84"/>
      <c r="M791" s="84"/>
      <c r="N791" s="91"/>
      <c r="O791" s="91"/>
      <c r="P791" s="91"/>
      <c r="Q791" s="91"/>
      <c r="R791" s="91"/>
      <c r="S791" s="91"/>
      <c r="T791" s="91"/>
      <c r="U791" s="83"/>
      <c r="V791" s="83"/>
      <c r="W791" s="83"/>
      <c r="X791" s="83"/>
      <c r="Y791" s="83"/>
      <c r="Z791" s="83"/>
      <c r="AA791" s="83"/>
      <c r="AB791" s="83"/>
      <c r="AC791" s="83"/>
      <c r="AD791" s="419"/>
      <c r="AE791" s="285"/>
      <c r="AF791" s="418"/>
      <c r="AG791" s="207"/>
      <c r="AH791" s="159"/>
      <c r="AN791"/>
      <c r="AO791"/>
    </row>
    <row r="792" spans="1:41" s="1" customFormat="1" ht="50.1" customHeight="1" thickBot="1" x14ac:dyDescent="0.3">
      <c r="A792" s="638"/>
      <c r="B792" s="639"/>
      <c r="C792" s="640"/>
      <c r="D792" s="651"/>
      <c r="E792" s="53"/>
      <c r="F792" s="13"/>
      <c r="G792" s="91"/>
      <c r="H792" s="91"/>
      <c r="I792" s="91"/>
      <c r="J792" s="91"/>
      <c r="K792" s="91"/>
      <c r="L792" s="84"/>
      <c r="M792" s="84"/>
      <c r="N792" s="91"/>
      <c r="O792" s="91"/>
      <c r="P792" s="91"/>
      <c r="Q792" s="91"/>
      <c r="R792" s="91"/>
      <c r="S792" s="91"/>
      <c r="T792" s="91"/>
      <c r="U792" s="83"/>
      <c r="V792" s="83"/>
      <c r="W792" s="83"/>
      <c r="X792" s="83"/>
      <c r="Y792" s="83"/>
      <c r="Z792" s="83"/>
      <c r="AA792" s="83"/>
      <c r="AB792" s="83"/>
      <c r="AC792" s="83"/>
      <c r="AD792" s="419">
        <f>SUM(AD793:AD805)</f>
        <v>0</v>
      </c>
      <c r="AE792" s="283"/>
      <c r="AF792" s="420">
        <f t="shared" ref="AF792" si="282">SUM(AF793:AF805)</f>
        <v>0</v>
      </c>
      <c r="AG792" s="252">
        <f>AF792</f>
        <v>0</v>
      </c>
      <c r="AH792" s="159"/>
      <c r="AN792"/>
      <c r="AO792"/>
    </row>
    <row r="793" spans="1:41" s="1" customFormat="1" ht="35.1" customHeight="1" thickBot="1" x14ac:dyDescent="0.3">
      <c r="A793" s="657"/>
      <c r="B793" s="230" t="s">
        <v>210</v>
      </c>
      <c r="C793" s="291" t="s">
        <v>854</v>
      </c>
      <c r="D793" s="106">
        <v>50</v>
      </c>
      <c r="E793" s="16"/>
      <c r="F793" s="175"/>
      <c r="G793" s="84"/>
      <c r="H793" s="84"/>
      <c r="I793" s="84"/>
      <c r="J793" s="84"/>
      <c r="K793" s="84"/>
      <c r="L793" s="84"/>
      <c r="M793" s="84"/>
      <c r="N793" s="91"/>
      <c r="O793" s="91"/>
      <c r="P793" s="91"/>
      <c r="Q793" s="91"/>
      <c r="R793" s="91"/>
      <c r="S793" s="91"/>
      <c r="T793" s="91"/>
      <c r="U793" s="83"/>
      <c r="V793" s="83"/>
      <c r="W793" s="83"/>
      <c r="X793" s="83"/>
      <c r="Y793" s="83"/>
      <c r="Z793" s="83"/>
      <c r="AA793" s="83"/>
      <c r="AB793" s="83"/>
      <c r="AC793" s="83"/>
      <c r="AD793" s="421">
        <f t="shared" ref="AD793:AD805" si="283">SUM(ROUNDUP(F793/D793,0),ROUNDUP(G793/D793,0),ROUNDUP(H793/D793,0),ROUNDUP(I793/D793,0),ROUNDUP(J793/D793,0),ROUNDUP(K793/D793,0),ROUNDUP(L793/D793,0),ROUNDUP(M793/D793,0),ROUNDUP(N793/D793,0),ROUNDUP(O793/D793,0),ROUNDUP(P793/D793,0),ROUNDUP(Q793/D793,0),ROUNDUP(R793/D793,0),ROUNDUP(S793/D793,0),ROUNDUP(T793/D793,0),ROUNDUP(U793/D793,0),ROUNDUP(V793/D793,0),ROUNDUP(W793/D793,0),ROUNDUP(X793/D793,0),ROUNDUP(Y793/D793,0),ROUNDUP(Z793/D793,0),ROUNDUP(AA793/D793,0),ROUNDUP(AB793/D793,0),ROUNDUP(AC793/D793,0))*D793</f>
        <v>0</v>
      </c>
      <c r="AE793" s="285">
        <v>0.5</v>
      </c>
      <c r="AF793" s="418">
        <f t="shared" ref="AF793:AF804" si="284">AD793*AE793</f>
        <v>0</v>
      </c>
      <c r="AG793" s="207"/>
      <c r="AH793" s="159"/>
      <c r="AN793"/>
      <c r="AO793"/>
    </row>
    <row r="794" spans="1:41" s="1" customFormat="1" ht="35.1" customHeight="1" thickBot="1" x14ac:dyDescent="0.3">
      <c r="A794" s="658"/>
      <c r="B794" s="230" t="s">
        <v>211</v>
      </c>
      <c r="C794" s="291" t="s">
        <v>855</v>
      </c>
      <c r="D794" s="106">
        <v>50</v>
      </c>
      <c r="E794" s="16"/>
      <c r="F794" s="175"/>
      <c r="G794" s="84"/>
      <c r="H794" s="84"/>
      <c r="I794" s="84"/>
      <c r="J794" s="84"/>
      <c r="K794" s="84"/>
      <c r="L794" s="84"/>
      <c r="M794" s="84"/>
      <c r="N794" s="91"/>
      <c r="O794" s="91"/>
      <c r="P794" s="91"/>
      <c r="Q794" s="91"/>
      <c r="R794" s="91"/>
      <c r="S794" s="91"/>
      <c r="T794" s="91"/>
      <c r="U794" s="83"/>
      <c r="V794" s="83"/>
      <c r="W794" s="83"/>
      <c r="X794" s="83"/>
      <c r="Y794" s="83"/>
      <c r="Z794" s="83"/>
      <c r="AA794" s="83"/>
      <c r="AB794" s="83"/>
      <c r="AC794" s="83"/>
      <c r="AD794" s="421">
        <f t="shared" si="283"/>
        <v>0</v>
      </c>
      <c r="AE794" s="285">
        <v>0.56000000000000005</v>
      </c>
      <c r="AF794" s="418">
        <f t="shared" si="284"/>
        <v>0</v>
      </c>
      <c r="AG794" s="207"/>
      <c r="AH794" s="159"/>
      <c r="AN794"/>
      <c r="AO794"/>
    </row>
    <row r="795" spans="1:41" s="1" customFormat="1" ht="35.1" customHeight="1" thickBot="1" x14ac:dyDescent="0.3">
      <c r="A795" s="658"/>
      <c r="B795" s="230" t="s">
        <v>212</v>
      </c>
      <c r="C795" s="291" t="s">
        <v>856</v>
      </c>
      <c r="D795" s="106">
        <v>50</v>
      </c>
      <c r="E795" s="16"/>
      <c r="F795" s="175"/>
      <c r="G795" s="84"/>
      <c r="H795" s="84"/>
      <c r="I795" s="84"/>
      <c r="J795" s="84"/>
      <c r="K795" s="84"/>
      <c r="L795" s="84"/>
      <c r="M795" s="84"/>
      <c r="N795" s="91"/>
      <c r="O795" s="91"/>
      <c r="P795" s="91"/>
      <c r="Q795" s="91"/>
      <c r="R795" s="91"/>
      <c r="S795" s="91"/>
      <c r="T795" s="91"/>
      <c r="U795" s="83"/>
      <c r="V795" s="83"/>
      <c r="W795" s="83"/>
      <c r="X795" s="83"/>
      <c r="Y795" s="83"/>
      <c r="Z795" s="83"/>
      <c r="AA795" s="83"/>
      <c r="AB795" s="83"/>
      <c r="AC795" s="83"/>
      <c r="AD795" s="421">
        <f t="shared" si="283"/>
        <v>0</v>
      </c>
      <c r="AE795" s="285">
        <v>0.64</v>
      </c>
      <c r="AF795" s="418">
        <f t="shared" si="284"/>
        <v>0</v>
      </c>
      <c r="AG795" s="207"/>
      <c r="AH795" s="159"/>
      <c r="AN795"/>
      <c r="AO795"/>
    </row>
    <row r="796" spans="1:41" s="135" customFormat="1" ht="35.1" customHeight="1" thickBot="1" x14ac:dyDescent="0.3">
      <c r="A796" s="658"/>
      <c r="B796" s="230" t="s">
        <v>213</v>
      </c>
      <c r="C796" s="291" t="s">
        <v>857</v>
      </c>
      <c r="D796" s="106">
        <v>50</v>
      </c>
      <c r="E796" s="16"/>
      <c r="F796" s="175"/>
      <c r="G796" s="84"/>
      <c r="H796" s="84"/>
      <c r="I796" s="84"/>
      <c r="J796" s="84"/>
      <c r="K796" s="84"/>
      <c r="L796" s="84"/>
      <c r="M796" s="84"/>
      <c r="N796" s="91"/>
      <c r="O796" s="91"/>
      <c r="P796" s="91"/>
      <c r="Q796" s="91"/>
      <c r="R796" s="91"/>
      <c r="S796" s="91"/>
      <c r="T796" s="91"/>
      <c r="U796" s="83"/>
      <c r="V796" s="83"/>
      <c r="W796" s="83"/>
      <c r="X796" s="83"/>
      <c r="Y796" s="83"/>
      <c r="Z796" s="83"/>
      <c r="AA796" s="83"/>
      <c r="AB796" s="83"/>
      <c r="AC796" s="83"/>
      <c r="AD796" s="421">
        <f t="shared" si="283"/>
        <v>0</v>
      </c>
      <c r="AE796" s="285">
        <v>0.73</v>
      </c>
      <c r="AF796" s="418">
        <f t="shared" si="284"/>
        <v>0</v>
      </c>
      <c r="AG796" s="207"/>
      <c r="AH796" s="159"/>
      <c r="AN796"/>
      <c r="AO796"/>
    </row>
    <row r="797" spans="1:41" s="146" customFormat="1" ht="35.1" customHeight="1" thickBot="1" x14ac:dyDescent="0.3">
      <c r="A797" s="658"/>
      <c r="B797" s="230" t="s">
        <v>214</v>
      </c>
      <c r="C797" s="291" t="s">
        <v>858</v>
      </c>
      <c r="D797" s="106">
        <v>50</v>
      </c>
      <c r="E797" s="16"/>
      <c r="F797" s="175"/>
      <c r="G797" s="84"/>
      <c r="H797" s="84"/>
      <c r="I797" s="84"/>
      <c r="J797" s="84"/>
      <c r="K797" s="84"/>
      <c r="L797" s="84"/>
      <c r="M797" s="84"/>
      <c r="N797" s="91"/>
      <c r="O797" s="87"/>
      <c r="P797" s="91"/>
      <c r="Q797" s="91"/>
      <c r="R797" s="91"/>
      <c r="S797" s="91"/>
      <c r="T797" s="91"/>
      <c r="U797" s="83"/>
      <c r="V797" s="83"/>
      <c r="W797" s="83"/>
      <c r="X797" s="83"/>
      <c r="Y797" s="83"/>
      <c r="Z797" s="83"/>
      <c r="AA797" s="83"/>
      <c r="AB797" s="83"/>
      <c r="AC797" s="83"/>
      <c r="AD797" s="421">
        <f t="shared" si="283"/>
        <v>0</v>
      </c>
      <c r="AE797" s="285">
        <v>0.84</v>
      </c>
      <c r="AF797" s="418">
        <f t="shared" si="284"/>
        <v>0</v>
      </c>
      <c r="AG797" s="207"/>
      <c r="AH797" s="159"/>
      <c r="AN797"/>
      <c r="AO797"/>
    </row>
    <row r="798" spans="1:41" ht="35.1" customHeight="1" thickBot="1" x14ac:dyDescent="0.3">
      <c r="A798" s="658"/>
      <c r="B798" s="230" t="s">
        <v>215</v>
      </c>
      <c r="C798" s="291" t="s">
        <v>859</v>
      </c>
      <c r="D798" s="106">
        <v>50</v>
      </c>
      <c r="E798" s="16"/>
      <c r="F798" s="175"/>
      <c r="G798" s="84"/>
      <c r="H798" s="84"/>
      <c r="I798" s="84"/>
      <c r="J798" s="84"/>
      <c r="K798" s="84"/>
      <c r="L798" s="84"/>
      <c r="M798" s="84"/>
      <c r="N798" s="91"/>
      <c r="O798" s="92"/>
      <c r="P798" s="91"/>
      <c r="Q798" s="91"/>
      <c r="R798" s="91"/>
      <c r="S798" s="91"/>
      <c r="T798" s="91"/>
      <c r="U798" s="83"/>
      <c r="V798" s="83"/>
      <c r="W798" s="83"/>
      <c r="X798" s="83"/>
      <c r="Y798" s="83"/>
      <c r="Z798" s="83"/>
      <c r="AA798" s="83"/>
      <c r="AB798" s="83"/>
      <c r="AC798" s="83"/>
      <c r="AD798" s="421">
        <f t="shared" si="283"/>
        <v>0</v>
      </c>
      <c r="AE798" s="285">
        <v>1</v>
      </c>
      <c r="AF798" s="418">
        <f t="shared" si="284"/>
        <v>0</v>
      </c>
      <c r="AG798" s="207"/>
      <c r="AH798" s="159"/>
    </row>
    <row r="799" spans="1:41" s="1" customFormat="1" ht="35.1" customHeight="1" thickBot="1" x14ac:dyDescent="0.3">
      <c r="A799" s="658"/>
      <c r="B799" s="230" t="s">
        <v>216</v>
      </c>
      <c r="C799" s="291" t="s">
        <v>860</v>
      </c>
      <c r="D799" s="106">
        <v>50</v>
      </c>
      <c r="E799" s="16"/>
      <c r="F799" s="175"/>
      <c r="G799" s="84"/>
      <c r="H799" s="84"/>
      <c r="I799" s="84"/>
      <c r="J799" s="84"/>
      <c r="K799" s="84"/>
      <c r="L799" s="84"/>
      <c r="M799" s="84"/>
      <c r="N799" s="91"/>
      <c r="O799" s="91"/>
      <c r="P799" s="91"/>
      <c r="Q799" s="91"/>
      <c r="R799" s="91"/>
      <c r="S799" s="91"/>
      <c r="T799" s="91"/>
      <c r="U799" s="83"/>
      <c r="V799" s="83"/>
      <c r="W799" s="83"/>
      <c r="X799" s="83"/>
      <c r="Y799" s="83"/>
      <c r="Z799" s="83"/>
      <c r="AA799" s="83"/>
      <c r="AB799" s="83"/>
      <c r="AC799" s="83"/>
      <c r="AD799" s="421">
        <f t="shared" si="283"/>
        <v>0</v>
      </c>
      <c r="AE799" s="285">
        <v>1.29</v>
      </c>
      <c r="AF799" s="418">
        <f t="shared" si="284"/>
        <v>0</v>
      </c>
      <c r="AG799" s="207"/>
      <c r="AH799" s="159"/>
      <c r="AN799"/>
      <c r="AO799"/>
    </row>
    <row r="800" spans="1:41" s="1" customFormat="1" ht="35.1" customHeight="1" thickBot="1" x14ac:dyDescent="0.3">
      <c r="A800" s="658"/>
      <c r="B800" s="230" t="s">
        <v>217</v>
      </c>
      <c r="C800" s="291" t="s">
        <v>861</v>
      </c>
      <c r="D800" s="106">
        <v>50</v>
      </c>
      <c r="E800" s="16"/>
      <c r="F800" s="175"/>
      <c r="G800" s="84"/>
      <c r="H800" s="84"/>
      <c r="I800" s="84"/>
      <c r="J800" s="84"/>
      <c r="K800" s="84"/>
      <c r="L800" s="84"/>
      <c r="M800" s="91"/>
      <c r="N800" s="87"/>
      <c r="O800" s="87"/>
      <c r="P800" s="91"/>
      <c r="Q800" s="91"/>
      <c r="R800" s="91"/>
      <c r="S800" s="91"/>
      <c r="T800" s="91"/>
      <c r="U800" s="83"/>
      <c r="V800" s="83"/>
      <c r="W800" s="83"/>
      <c r="X800" s="83"/>
      <c r="Y800" s="83"/>
      <c r="Z800" s="83"/>
      <c r="AA800" s="83"/>
      <c r="AB800" s="83"/>
      <c r="AC800" s="83"/>
      <c r="AD800" s="421">
        <f t="shared" si="283"/>
        <v>0</v>
      </c>
      <c r="AE800" s="285">
        <v>1.5</v>
      </c>
      <c r="AF800" s="418">
        <f t="shared" si="284"/>
        <v>0</v>
      </c>
      <c r="AG800" s="207"/>
      <c r="AH800" s="159"/>
      <c r="AN800"/>
      <c r="AO800"/>
    </row>
    <row r="801" spans="1:41" s="3" customFormat="1" ht="35.1" customHeight="1" thickBot="1" x14ac:dyDescent="0.3">
      <c r="A801" s="658"/>
      <c r="B801" s="230" t="s">
        <v>218</v>
      </c>
      <c r="C801" s="291" t="s">
        <v>862</v>
      </c>
      <c r="D801" s="106">
        <v>50</v>
      </c>
      <c r="E801" s="16"/>
      <c r="F801" s="175"/>
      <c r="G801" s="84"/>
      <c r="H801" s="84"/>
      <c r="I801" s="84"/>
      <c r="J801" s="84"/>
      <c r="K801" s="84"/>
      <c r="L801" s="87"/>
      <c r="M801" s="91"/>
      <c r="N801" s="92"/>
      <c r="O801" s="92"/>
      <c r="P801" s="91"/>
      <c r="Q801" s="91"/>
      <c r="R801" s="91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  <c r="AD801" s="421">
        <f t="shared" si="283"/>
        <v>0</v>
      </c>
      <c r="AE801" s="285">
        <v>1.83</v>
      </c>
      <c r="AF801" s="418">
        <f t="shared" si="284"/>
        <v>0</v>
      </c>
      <c r="AG801" s="207"/>
      <c r="AH801" s="159"/>
      <c r="AN801"/>
      <c r="AO801"/>
    </row>
    <row r="802" spans="1:41" s="3" customFormat="1" ht="35.1" customHeight="1" thickBot="1" x14ac:dyDescent="0.3">
      <c r="A802" s="658"/>
      <c r="B802" s="230" t="s">
        <v>219</v>
      </c>
      <c r="C802" s="291" t="s">
        <v>863</v>
      </c>
      <c r="D802" s="106">
        <v>50</v>
      </c>
      <c r="E802" s="16"/>
      <c r="F802" s="175"/>
      <c r="G802" s="84"/>
      <c r="H802" s="84"/>
      <c r="I802" s="84"/>
      <c r="J802" s="84"/>
      <c r="K802" s="84"/>
      <c r="L802" s="92"/>
      <c r="M802" s="80"/>
      <c r="N802" s="99"/>
      <c r="O802" s="91"/>
      <c r="P802" s="91"/>
      <c r="Q802" s="91"/>
      <c r="R802" s="91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  <c r="AD802" s="421">
        <f t="shared" si="283"/>
        <v>0</v>
      </c>
      <c r="AE802" s="285">
        <v>2.13</v>
      </c>
      <c r="AF802" s="418">
        <f t="shared" si="284"/>
        <v>0</v>
      </c>
      <c r="AG802" s="207"/>
      <c r="AH802" s="159"/>
      <c r="AN802"/>
      <c r="AO802"/>
    </row>
    <row r="803" spans="1:41" s="1" customFormat="1" ht="35.1" customHeight="1" thickBot="1" x14ac:dyDescent="0.3">
      <c r="A803" s="658"/>
      <c r="B803" s="230" t="s">
        <v>220</v>
      </c>
      <c r="C803" s="291" t="s">
        <v>864</v>
      </c>
      <c r="D803" s="106">
        <v>50</v>
      </c>
      <c r="E803" s="16"/>
      <c r="F803" s="175"/>
      <c r="G803" s="84"/>
      <c r="H803" s="84"/>
      <c r="I803" s="84"/>
      <c r="J803" s="84"/>
      <c r="K803" s="84"/>
      <c r="L803" s="99"/>
      <c r="M803" s="80"/>
      <c r="N803" s="99"/>
      <c r="O803" s="91"/>
      <c r="P803" s="91"/>
      <c r="Q803" s="91"/>
      <c r="R803" s="91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  <c r="AD803" s="421">
        <f t="shared" si="283"/>
        <v>0</v>
      </c>
      <c r="AE803" s="285">
        <v>2.56</v>
      </c>
      <c r="AF803" s="418">
        <f t="shared" si="284"/>
        <v>0</v>
      </c>
      <c r="AG803" s="207"/>
      <c r="AH803" s="159"/>
      <c r="AN803"/>
      <c r="AO803"/>
    </row>
    <row r="804" spans="1:41" s="1" customFormat="1" ht="35.1" customHeight="1" thickBot="1" x14ac:dyDescent="0.3">
      <c r="A804" s="658"/>
      <c r="B804" s="230" t="s">
        <v>221</v>
      </c>
      <c r="C804" s="291" t="s">
        <v>865</v>
      </c>
      <c r="D804" s="106">
        <v>50</v>
      </c>
      <c r="E804" s="16"/>
      <c r="F804" s="175"/>
      <c r="G804" s="84"/>
      <c r="H804" s="84"/>
      <c r="I804" s="84"/>
      <c r="J804" s="84"/>
      <c r="K804" s="84"/>
      <c r="L804" s="99"/>
      <c r="M804" s="83"/>
      <c r="N804" s="83"/>
      <c r="O804" s="83"/>
      <c r="P804" s="91"/>
      <c r="Q804" s="91"/>
      <c r="R804" s="91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  <c r="AD804" s="421">
        <f t="shared" si="283"/>
        <v>0</v>
      </c>
      <c r="AE804" s="285">
        <v>3.32</v>
      </c>
      <c r="AF804" s="418">
        <f t="shared" si="284"/>
        <v>0</v>
      </c>
      <c r="AG804" s="207"/>
      <c r="AH804" s="159"/>
      <c r="AN804"/>
      <c r="AO804"/>
    </row>
    <row r="805" spans="1:41" s="3" customFormat="1" ht="35.1" customHeight="1" thickBot="1" x14ac:dyDescent="0.3">
      <c r="A805" s="658"/>
      <c r="B805" s="230" t="s">
        <v>222</v>
      </c>
      <c r="C805" s="291" t="s">
        <v>866</v>
      </c>
      <c r="D805" s="106">
        <v>50</v>
      </c>
      <c r="E805" s="16"/>
      <c r="F805" s="175"/>
      <c r="G805" s="84"/>
      <c r="H805" s="84"/>
      <c r="I805" s="84"/>
      <c r="J805" s="84"/>
      <c r="K805" s="83"/>
      <c r="L805" s="83"/>
      <c r="M805" s="87"/>
      <c r="N805" s="87"/>
      <c r="O805" s="87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  <c r="AD805" s="421">
        <f t="shared" si="283"/>
        <v>0</v>
      </c>
      <c r="AE805" s="285">
        <v>4.29</v>
      </c>
      <c r="AF805" s="418">
        <f>AD805*AE805</f>
        <v>0</v>
      </c>
      <c r="AG805" s="207"/>
      <c r="AH805" s="159"/>
      <c r="AN805"/>
      <c r="AO805"/>
    </row>
    <row r="806" spans="1:41" s="135" customFormat="1" ht="50.1" customHeight="1" thickBot="1" x14ac:dyDescent="0.3">
      <c r="A806" s="660" t="s">
        <v>466</v>
      </c>
      <c r="B806" s="661"/>
      <c r="C806" s="662"/>
      <c r="D806" s="652" t="s">
        <v>467</v>
      </c>
      <c r="E806" s="515"/>
      <c r="F806" s="62" t="s">
        <v>61</v>
      </c>
      <c r="G806" s="62" t="s">
        <v>470</v>
      </c>
      <c r="H806" s="62" t="s">
        <v>471</v>
      </c>
      <c r="I806" s="83"/>
      <c r="J806" s="83"/>
      <c r="K806" s="83"/>
      <c r="L806" s="83"/>
      <c r="M806" s="91"/>
      <c r="N806" s="83"/>
      <c r="O806" s="83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412" t="s">
        <v>2</v>
      </c>
      <c r="AE806" s="369" t="s">
        <v>304</v>
      </c>
      <c r="AF806" s="418" t="s">
        <v>305</v>
      </c>
      <c r="AG806" s="207"/>
      <c r="AH806" s="159"/>
      <c r="AN806"/>
      <c r="AO806"/>
    </row>
    <row r="807" spans="1:41" s="135" customFormat="1" ht="50.1" customHeight="1" thickBot="1" x14ac:dyDescent="0.3">
      <c r="A807" s="635"/>
      <c r="B807" s="636"/>
      <c r="C807" s="637"/>
      <c r="D807" s="650"/>
      <c r="E807" s="52"/>
      <c r="F807" s="63" t="s">
        <v>12</v>
      </c>
      <c r="G807" s="63" t="s">
        <v>4</v>
      </c>
      <c r="H807" s="63" t="s">
        <v>5</v>
      </c>
      <c r="I807" s="83"/>
      <c r="J807" s="83"/>
      <c r="K807" s="91"/>
      <c r="L807" s="91"/>
      <c r="M807" s="91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  <c r="AD807" s="419"/>
      <c r="AE807" s="285"/>
      <c r="AF807" s="418"/>
      <c r="AG807" s="207"/>
      <c r="AH807" s="159"/>
      <c r="AN807"/>
      <c r="AO807"/>
    </row>
    <row r="808" spans="1:41" ht="45" customHeight="1" thickBot="1" x14ac:dyDescent="0.3">
      <c r="A808" s="638"/>
      <c r="B808" s="639"/>
      <c r="C808" s="640"/>
      <c r="D808" s="651"/>
      <c r="E808" s="53"/>
      <c r="F808" s="7"/>
      <c r="G808" s="11"/>
      <c r="H808" s="7"/>
      <c r="I808" s="83"/>
      <c r="J808" s="83"/>
      <c r="K808" s="91"/>
      <c r="L808" s="91"/>
      <c r="M808" s="80"/>
      <c r="N808" s="80"/>
      <c r="O808" s="80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  <c r="AD808" s="419">
        <f>SUM(AD809:AD824)</f>
        <v>0</v>
      </c>
      <c r="AE808" s="283"/>
      <c r="AF808" s="420">
        <f t="shared" ref="AF808" si="285">SUM(AF809:AF824)</f>
        <v>0</v>
      </c>
      <c r="AG808" s="252">
        <f>AF808</f>
        <v>0</v>
      </c>
      <c r="AH808" s="159"/>
    </row>
    <row r="809" spans="1:41" s="1" customFormat="1" ht="35.1" customHeight="1" thickBot="1" x14ac:dyDescent="0.3">
      <c r="A809" s="501"/>
      <c r="B809" s="230" t="s">
        <v>303</v>
      </c>
      <c r="C809" s="291" t="s">
        <v>838</v>
      </c>
      <c r="D809" s="106">
        <v>25</v>
      </c>
      <c r="E809" s="45"/>
      <c r="F809" s="175"/>
      <c r="G809" s="175"/>
      <c r="H809" s="175"/>
      <c r="I809" s="84"/>
      <c r="J809" s="91"/>
      <c r="K809" s="91"/>
      <c r="L809" s="80"/>
      <c r="M809" s="84"/>
      <c r="N809" s="84"/>
      <c r="O809" s="84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421">
        <f t="shared" ref="AD809:AD824" si="286">SUM(ROUNDUP(F809/D809,0),ROUNDUP(G809/D809,0),ROUNDUP(H809/D809,0),ROUNDUP(I809/D809,0),ROUNDUP(J809/D809,0),ROUNDUP(K809/D809,0),ROUNDUP(L809/D809,0),ROUNDUP(M809/D809,0),ROUNDUP(N809/D809,0),ROUNDUP(O809/D809,0),ROUNDUP(P809/D809,0),ROUNDUP(Q809/D809,0),ROUNDUP(R809/D809,0),ROUNDUP(S809/D809,0),ROUNDUP(T809/D809,0),ROUNDUP(U809/D809,0),ROUNDUP(V809/D809,0),ROUNDUP(W809/D809,0),ROUNDUP(X809/D809,0),ROUNDUP(Y809/D809,0),ROUNDUP(Z809/D809,0),ROUNDUP(AA809/D809,0),ROUNDUP(AB809/D809,0),ROUNDUP(AC809/D809,0))*D809</f>
        <v>0</v>
      </c>
      <c r="AE809" s="285">
        <v>0.33</v>
      </c>
      <c r="AF809" s="418">
        <f t="shared" ref="AF809:AF824" si="287">AD809*AE809</f>
        <v>0</v>
      </c>
      <c r="AG809" s="207"/>
      <c r="AH809" s="159"/>
      <c r="AN809"/>
      <c r="AO809"/>
    </row>
    <row r="810" spans="1:41" s="1" customFormat="1" ht="35.1" customHeight="1" thickBot="1" x14ac:dyDescent="0.3">
      <c r="A810" s="663"/>
      <c r="B810" s="230" t="s">
        <v>43</v>
      </c>
      <c r="C810" s="291" t="s">
        <v>839</v>
      </c>
      <c r="D810" s="106">
        <v>25</v>
      </c>
      <c r="E810" s="16"/>
      <c r="F810" s="175"/>
      <c r="G810" s="175"/>
      <c r="H810" s="175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  <c r="AB810" s="84"/>
      <c r="AC810" s="84"/>
      <c r="AD810" s="421">
        <f t="shared" si="286"/>
        <v>0</v>
      </c>
      <c r="AE810" s="285">
        <v>0.39</v>
      </c>
      <c r="AF810" s="418">
        <f t="shared" si="287"/>
        <v>0</v>
      </c>
      <c r="AG810" s="207"/>
      <c r="AH810" s="159"/>
      <c r="AN810"/>
      <c r="AO810"/>
    </row>
    <row r="811" spans="1:41" s="1" customFormat="1" ht="35.1" customHeight="1" thickBot="1" x14ac:dyDescent="0.3">
      <c r="A811" s="663"/>
      <c r="B811" s="230" t="s">
        <v>44</v>
      </c>
      <c r="C811" s="291" t="s">
        <v>840</v>
      </c>
      <c r="D811" s="106">
        <v>25</v>
      </c>
      <c r="E811" s="16"/>
      <c r="F811" s="175"/>
      <c r="G811" s="175"/>
      <c r="H811" s="175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421">
        <f t="shared" si="286"/>
        <v>0</v>
      </c>
      <c r="AE811" s="285">
        <v>0.47</v>
      </c>
      <c r="AF811" s="418">
        <f t="shared" si="287"/>
        <v>0</v>
      </c>
      <c r="AG811" s="207"/>
      <c r="AH811" s="159"/>
      <c r="AN811"/>
      <c r="AO811"/>
    </row>
    <row r="812" spans="1:41" s="1" customFormat="1" ht="35.1" customHeight="1" thickBot="1" x14ac:dyDescent="0.3">
      <c r="A812" s="663"/>
      <c r="B812" s="230" t="s">
        <v>278</v>
      </c>
      <c r="C812" s="291" t="s">
        <v>841</v>
      </c>
      <c r="D812" s="106">
        <v>25</v>
      </c>
      <c r="E812" s="16"/>
      <c r="F812" s="175"/>
      <c r="G812" s="175"/>
      <c r="H812" s="175"/>
      <c r="I812" s="91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421">
        <f t="shared" si="286"/>
        <v>0</v>
      </c>
      <c r="AE812" s="285">
        <v>0.56000000000000005</v>
      </c>
      <c r="AF812" s="418">
        <f t="shared" si="287"/>
        <v>0</v>
      </c>
      <c r="AG812" s="207"/>
      <c r="AH812" s="159"/>
      <c r="AN812"/>
      <c r="AO812"/>
    </row>
    <row r="813" spans="1:41" s="1" customFormat="1" ht="35.1" customHeight="1" thickBot="1" x14ac:dyDescent="0.3">
      <c r="A813" s="663"/>
      <c r="B813" s="230" t="s">
        <v>45</v>
      </c>
      <c r="C813" s="291" t="s">
        <v>842</v>
      </c>
      <c r="D813" s="106">
        <v>25</v>
      </c>
      <c r="E813" s="16"/>
      <c r="F813" s="175"/>
      <c r="G813" s="175"/>
      <c r="H813" s="175"/>
      <c r="I813" s="91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421">
        <f t="shared" si="286"/>
        <v>0</v>
      </c>
      <c r="AE813" s="285">
        <v>0.64</v>
      </c>
      <c r="AF813" s="418">
        <f t="shared" si="287"/>
        <v>0</v>
      </c>
      <c r="AG813" s="207"/>
      <c r="AH813" s="159"/>
      <c r="AN813"/>
      <c r="AO813"/>
    </row>
    <row r="814" spans="1:41" s="1" customFormat="1" ht="35.1" customHeight="1" thickBot="1" x14ac:dyDescent="0.3">
      <c r="A814" s="663"/>
      <c r="B814" s="230" t="s">
        <v>46</v>
      </c>
      <c r="C814" s="291" t="s">
        <v>843</v>
      </c>
      <c r="D814" s="106">
        <v>25</v>
      </c>
      <c r="E814" s="16"/>
      <c r="F814" s="175"/>
      <c r="G814" s="175"/>
      <c r="H814" s="175"/>
      <c r="I814" s="91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421">
        <f t="shared" si="286"/>
        <v>0</v>
      </c>
      <c r="AE814" s="285">
        <v>0.73</v>
      </c>
      <c r="AF814" s="418">
        <f t="shared" si="287"/>
        <v>0</v>
      </c>
      <c r="AG814" s="207"/>
      <c r="AH814" s="159"/>
      <c r="AN814"/>
      <c r="AO814"/>
    </row>
    <row r="815" spans="1:41" s="1" customFormat="1" ht="35.1" customHeight="1" thickBot="1" x14ac:dyDescent="0.3">
      <c r="A815" s="663"/>
      <c r="B815" s="230" t="s">
        <v>47</v>
      </c>
      <c r="C815" s="291" t="s">
        <v>844</v>
      </c>
      <c r="D815" s="106">
        <v>25</v>
      </c>
      <c r="E815" s="16"/>
      <c r="F815" s="175"/>
      <c r="G815" s="175"/>
      <c r="H815" s="175"/>
      <c r="I815" s="91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  <c r="AA815" s="84"/>
      <c r="AB815" s="84"/>
      <c r="AC815" s="84"/>
      <c r="AD815" s="421">
        <f t="shared" si="286"/>
        <v>0</v>
      </c>
      <c r="AE815" s="285">
        <v>0.94</v>
      </c>
      <c r="AF815" s="418">
        <f t="shared" si="287"/>
        <v>0</v>
      </c>
      <c r="AG815" s="207"/>
      <c r="AH815" s="159"/>
      <c r="AN815"/>
      <c r="AO815"/>
    </row>
    <row r="816" spans="1:41" s="1" customFormat="1" ht="35.1" customHeight="1" thickBot="1" x14ac:dyDescent="0.3">
      <c r="A816" s="663"/>
      <c r="B816" s="230" t="s">
        <v>48</v>
      </c>
      <c r="C816" s="291" t="s">
        <v>845</v>
      </c>
      <c r="D816" s="106">
        <v>25</v>
      </c>
      <c r="E816" s="16"/>
      <c r="F816" s="175"/>
      <c r="G816" s="175"/>
      <c r="H816" s="175"/>
      <c r="I816" s="91"/>
      <c r="J816" s="84"/>
      <c r="K816" s="84"/>
      <c r="L816" s="84"/>
      <c r="M816" s="83"/>
      <c r="N816" s="83"/>
      <c r="O816" s="83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  <c r="AA816" s="84"/>
      <c r="AB816" s="84"/>
      <c r="AC816" s="84"/>
      <c r="AD816" s="421">
        <f t="shared" si="286"/>
        <v>0</v>
      </c>
      <c r="AE816" s="285">
        <v>1.1399999999999999</v>
      </c>
      <c r="AF816" s="418">
        <f t="shared" si="287"/>
        <v>0</v>
      </c>
      <c r="AG816" s="207"/>
      <c r="AH816" s="159"/>
      <c r="AN816"/>
      <c r="AO816"/>
    </row>
    <row r="817" spans="1:41" s="1" customFormat="1" ht="35.1" customHeight="1" thickBot="1" x14ac:dyDescent="0.3">
      <c r="A817" s="663"/>
      <c r="B817" s="230" t="s">
        <v>234</v>
      </c>
      <c r="C817" s="291" t="s">
        <v>846</v>
      </c>
      <c r="D817" s="106">
        <v>25</v>
      </c>
      <c r="E817" s="16"/>
      <c r="F817" s="175"/>
      <c r="G817" s="175"/>
      <c r="H817" s="175"/>
      <c r="I817" s="91"/>
      <c r="J817" s="91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  <c r="AD817" s="421">
        <f t="shared" si="286"/>
        <v>0</v>
      </c>
      <c r="AE817" s="285">
        <v>1.44</v>
      </c>
      <c r="AF817" s="418">
        <f t="shared" si="287"/>
        <v>0</v>
      </c>
      <c r="AG817" s="207"/>
      <c r="AH817" s="159"/>
      <c r="AN817"/>
      <c r="AO817"/>
    </row>
    <row r="818" spans="1:41" s="1" customFormat="1" ht="35.1" customHeight="1" thickBot="1" x14ac:dyDescent="0.3">
      <c r="A818" s="663"/>
      <c r="B818" s="230" t="s">
        <v>235</v>
      </c>
      <c r="C818" s="291" t="s">
        <v>847</v>
      </c>
      <c r="D818" s="106">
        <v>25</v>
      </c>
      <c r="E818" s="16"/>
      <c r="F818" s="175"/>
      <c r="G818" s="175"/>
      <c r="H818" s="175"/>
      <c r="I818" s="91"/>
      <c r="J818" s="91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  <c r="AD818" s="421">
        <f t="shared" si="286"/>
        <v>0</v>
      </c>
      <c r="AE818" s="285">
        <v>1.77</v>
      </c>
      <c r="AF818" s="418">
        <f t="shared" si="287"/>
        <v>0</v>
      </c>
      <c r="AG818" s="207"/>
      <c r="AH818" s="159"/>
      <c r="AN818"/>
      <c r="AO818"/>
    </row>
    <row r="819" spans="1:41" s="1" customFormat="1" ht="35.1" customHeight="1" thickBot="1" x14ac:dyDescent="0.3">
      <c r="A819" s="663"/>
      <c r="B819" s="230" t="s">
        <v>236</v>
      </c>
      <c r="C819" s="291" t="s">
        <v>848</v>
      </c>
      <c r="D819" s="106">
        <v>25</v>
      </c>
      <c r="E819" s="16"/>
      <c r="F819" s="175"/>
      <c r="G819" s="175"/>
      <c r="H819" s="175"/>
      <c r="I819" s="91"/>
      <c r="J819" s="91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  <c r="AD819" s="421">
        <f t="shared" si="286"/>
        <v>0</v>
      </c>
      <c r="AE819" s="285">
        <v>2.2999999999999998</v>
      </c>
      <c r="AF819" s="418">
        <f t="shared" si="287"/>
        <v>0</v>
      </c>
      <c r="AG819" s="207"/>
      <c r="AH819" s="159"/>
      <c r="AN819"/>
      <c r="AO819"/>
    </row>
    <row r="820" spans="1:41" s="1" customFormat="1" ht="35.1" customHeight="1" thickBot="1" x14ac:dyDescent="0.3">
      <c r="A820" s="663"/>
      <c r="B820" s="230" t="s">
        <v>237</v>
      </c>
      <c r="C820" s="291" t="s">
        <v>849</v>
      </c>
      <c r="D820" s="106">
        <v>25</v>
      </c>
      <c r="E820" s="16"/>
      <c r="F820" s="175"/>
      <c r="G820" s="175"/>
      <c r="H820" s="175"/>
      <c r="I820" s="85"/>
      <c r="J820" s="91"/>
      <c r="K820" s="83"/>
      <c r="L820" s="83"/>
      <c r="M820" s="80"/>
      <c r="N820" s="80"/>
      <c r="O820" s="91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  <c r="AD820" s="421">
        <f t="shared" si="286"/>
        <v>0</v>
      </c>
      <c r="AE820" s="285">
        <v>2.66</v>
      </c>
      <c r="AF820" s="418">
        <f t="shared" si="287"/>
        <v>0</v>
      </c>
      <c r="AG820" s="207"/>
      <c r="AH820" s="159"/>
      <c r="AN820"/>
      <c r="AO820"/>
    </row>
    <row r="821" spans="1:41" s="1" customFormat="1" ht="35.1" customHeight="1" thickBot="1" x14ac:dyDescent="0.3">
      <c r="A821" s="663"/>
      <c r="B821" s="230" t="s">
        <v>238</v>
      </c>
      <c r="C821" s="291" t="s">
        <v>850</v>
      </c>
      <c r="D821" s="106">
        <v>25</v>
      </c>
      <c r="E821" s="16"/>
      <c r="F821" s="175"/>
      <c r="G821" s="175"/>
      <c r="H821" s="175"/>
      <c r="I821" s="84"/>
      <c r="J821" s="84"/>
      <c r="K821" s="84"/>
      <c r="L821" s="92"/>
      <c r="M821" s="80"/>
      <c r="N821" s="80"/>
      <c r="O821" s="91"/>
      <c r="P821" s="80"/>
      <c r="Q821" s="80"/>
      <c r="R821" s="91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  <c r="AD821" s="421">
        <f t="shared" si="286"/>
        <v>0</v>
      </c>
      <c r="AE821" s="285">
        <v>3.43</v>
      </c>
      <c r="AF821" s="418">
        <f t="shared" si="287"/>
        <v>0</v>
      </c>
      <c r="AG821" s="207"/>
      <c r="AH821" s="159"/>
      <c r="AN821"/>
      <c r="AO821"/>
    </row>
    <row r="822" spans="1:41" s="1" customFormat="1" ht="35.1" customHeight="1" thickBot="1" x14ac:dyDescent="0.3">
      <c r="A822" s="663"/>
      <c r="B822" s="230" t="s">
        <v>239</v>
      </c>
      <c r="C822" s="291" t="s">
        <v>851</v>
      </c>
      <c r="D822" s="106">
        <v>25</v>
      </c>
      <c r="E822" s="16"/>
      <c r="F822" s="175"/>
      <c r="G822" s="175"/>
      <c r="H822" s="175"/>
      <c r="I822" s="84"/>
      <c r="J822" s="84"/>
      <c r="K822" s="84"/>
      <c r="L822" s="91"/>
      <c r="M822" s="91"/>
      <c r="N822" s="91"/>
      <c r="O822" s="91"/>
      <c r="P822" s="80"/>
      <c r="Q822" s="80"/>
      <c r="R822" s="91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  <c r="AD822" s="421">
        <f t="shared" si="286"/>
        <v>0</v>
      </c>
      <c r="AE822" s="285">
        <v>3.97</v>
      </c>
      <c r="AF822" s="418">
        <f t="shared" si="287"/>
        <v>0</v>
      </c>
      <c r="AG822" s="207"/>
      <c r="AH822" s="159"/>
      <c r="AN822"/>
      <c r="AO822"/>
    </row>
    <row r="823" spans="1:41" s="1" customFormat="1" ht="35.1" customHeight="1" thickBot="1" x14ac:dyDescent="0.3">
      <c r="A823" s="663"/>
      <c r="B823" s="230" t="s">
        <v>240</v>
      </c>
      <c r="C823" s="291" t="s">
        <v>852</v>
      </c>
      <c r="D823" s="106">
        <v>25</v>
      </c>
      <c r="E823" s="16"/>
      <c r="F823" s="175"/>
      <c r="G823" s="175"/>
      <c r="H823" s="175"/>
      <c r="I823" s="84"/>
      <c r="J823" s="84"/>
      <c r="K823" s="84"/>
      <c r="L823" s="80"/>
      <c r="M823" s="91"/>
      <c r="N823" s="91"/>
      <c r="O823" s="91"/>
      <c r="P823" s="91"/>
      <c r="Q823" s="91"/>
      <c r="R823" s="91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  <c r="AD823" s="421">
        <f t="shared" si="286"/>
        <v>0</v>
      </c>
      <c r="AE823" s="285">
        <v>5.49</v>
      </c>
      <c r="AF823" s="418">
        <f t="shared" si="287"/>
        <v>0</v>
      </c>
      <c r="AG823" s="207"/>
      <c r="AH823" s="159"/>
      <c r="AN823"/>
      <c r="AO823"/>
    </row>
    <row r="824" spans="1:41" s="135" customFormat="1" ht="35.1" customHeight="1" thickBot="1" x14ac:dyDescent="0.3">
      <c r="A824" s="664"/>
      <c r="B824" s="230" t="s">
        <v>241</v>
      </c>
      <c r="C824" s="291" t="s">
        <v>853</v>
      </c>
      <c r="D824" s="106">
        <v>10</v>
      </c>
      <c r="E824" s="16"/>
      <c r="F824" s="175"/>
      <c r="G824" s="175"/>
      <c r="H824" s="175"/>
      <c r="I824" s="84"/>
      <c r="J824" s="84"/>
      <c r="K824" s="84"/>
      <c r="L824" s="80"/>
      <c r="M824" s="84"/>
      <c r="N824" s="91"/>
      <c r="O824" s="91"/>
      <c r="P824" s="91"/>
      <c r="Q824" s="91"/>
      <c r="R824" s="91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  <c r="AD824" s="421">
        <f t="shared" si="286"/>
        <v>0</v>
      </c>
      <c r="AE824" s="285">
        <v>10.199999999999999</v>
      </c>
      <c r="AF824" s="418">
        <f t="shared" si="287"/>
        <v>0</v>
      </c>
      <c r="AG824" s="207"/>
      <c r="AH824" s="159"/>
      <c r="AN824"/>
      <c r="AO824"/>
    </row>
    <row r="825" spans="1:41" s="135" customFormat="1" ht="50.1" customHeight="1" thickBot="1" x14ac:dyDescent="0.3">
      <c r="A825" s="632" t="s">
        <v>466</v>
      </c>
      <c r="B825" s="633"/>
      <c r="C825" s="634"/>
      <c r="D825" s="649" t="s">
        <v>467</v>
      </c>
      <c r="E825" s="197"/>
      <c r="F825" s="62" t="s">
        <v>61</v>
      </c>
      <c r="G825" s="62" t="s">
        <v>471</v>
      </c>
      <c r="H825" s="62" t="s">
        <v>470</v>
      </c>
      <c r="I825" s="87"/>
      <c r="J825" s="87"/>
      <c r="K825" s="84"/>
      <c r="L825" s="84"/>
      <c r="M825" s="84"/>
      <c r="N825" s="91"/>
      <c r="O825" s="91"/>
      <c r="P825" s="91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412" t="s">
        <v>2</v>
      </c>
      <c r="AE825" s="369" t="s">
        <v>304</v>
      </c>
      <c r="AF825" s="418" t="s">
        <v>305</v>
      </c>
      <c r="AG825" s="207"/>
      <c r="AH825" s="159"/>
      <c r="AN825"/>
      <c r="AO825"/>
    </row>
    <row r="826" spans="1:41" ht="50.1" customHeight="1" thickBot="1" x14ac:dyDescent="0.3">
      <c r="A826" s="635"/>
      <c r="B826" s="636"/>
      <c r="C826" s="637"/>
      <c r="D826" s="650"/>
      <c r="E826" s="52"/>
      <c r="F826" s="63" t="s">
        <v>12</v>
      </c>
      <c r="G826" s="63" t="s">
        <v>5</v>
      </c>
      <c r="H826" s="63" t="s">
        <v>4</v>
      </c>
      <c r="I826" s="92"/>
      <c r="J826" s="92"/>
      <c r="K826" s="84"/>
      <c r="L826" s="84"/>
      <c r="M826" s="84"/>
      <c r="N826" s="91"/>
      <c r="O826" s="91"/>
      <c r="P826" s="91"/>
      <c r="Q826" s="91"/>
      <c r="R826" s="91"/>
      <c r="S826" s="91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  <c r="AD826" s="419"/>
      <c r="AE826" s="285"/>
      <c r="AF826" s="418"/>
      <c r="AG826" s="207"/>
      <c r="AH826" s="159"/>
    </row>
    <row r="827" spans="1:41" ht="43.5" customHeight="1" thickBot="1" x14ac:dyDescent="0.3">
      <c r="A827" s="638"/>
      <c r="B827" s="639"/>
      <c r="C827" s="640"/>
      <c r="D827" s="651"/>
      <c r="E827" s="53"/>
      <c r="F827" s="7"/>
      <c r="G827" s="11"/>
      <c r="H827" s="11"/>
      <c r="I827" s="91"/>
      <c r="J827" s="91"/>
      <c r="K827" s="84"/>
      <c r="L827" s="84"/>
      <c r="M827" s="84"/>
      <c r="N827" s="91"/>
      <c r="O827" s="91"/>
      <c r="P827" s="91"/>
      <c r="Q827" s="91"/>
      <c r="R827" s="91"/>
      <c r="S827" s="91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  <c r="AD827" s="419">
        <f>SUM(AD828:AD839)</f>
        <v>0</v>
      </c>
      <c r="AE827" s="283"/>
      <c r="AF827" s="420">
        <f t="shared" ref="AF827" si="288">SUM(AF828:AF839)</f>
        <v>0</v>
      </c>
      <c r="AG827" s="252">
        <f>AF827</f>
        <v>0</v>
      </c>
      <c r="AH827" s="159"/>
    </row>
    <row r="828" spans="1:41" ht="35.1" customHeight="1" thickBot="1" x14ac:dyDescent="0.3">
      <c r="A828" s="648"/>
      <c r="B828" s="230" t="s">
        <v>223</v>
      </c>
      <c r="C828" s="291" t="s">
        <v>827</v>
      </c>
      <c r="D828" s="106">
        <v>50</v>
      </c>
      <c r="E828" s="16"/>
      <c r="F828" s="175"/>
      <c r="G828" s="97"/>
      <c r="H828" s="84"/>
      <c r="I828" s="84"/>
      <c r="J828" s="84"/>
      <c r="K828" s="84"/>
      <c r="L828" s="84"/>
      <c r="M828" s="84"/>
      <c r="N828" s="91"/>
      <c r="O828" s="91"/>
      <c r="P828" s="91"/>
      <c r="Q828" s="91"/>
      <c r="R828" s="91"/>
      <c r="S828" s="91"/>
      <c r="T828" s="91"/>
      <c r="U828" s="83"/>
      <c r="V828" s="83"/>
      <c r="W828" s="83"/>
      <c r="X828" s="83"/>
      <c r="Y828" s="83"/>
      <c r="Z828" s="83"/>
      <c r="AA828" s="83"/>
      <c r="AB828" s="83"/>
      <c r="AC828" s="83"/>
      <c r="AD828" s="421">
        <f t="shared" ref="AD828:AD839" si="289">SUM(ROUNDUP(F828/D828,0),ROUNDUP(G828/D828,0),ROUNDUP(H828/D828,0),ROUNDUP(I828/D828,0),ROUNDUP(J828/D828,0),ROUNDUP(K828/D828,0),ROUNDUP(L828/D828,0),ROUNDUP(M828/D828,0),ROUNDUP(N828/D828,0),ROUNDUP(O828/D828,0),ROUNDUP(P828/D828,0),ROUNDUP(Q828/D828,0),ROUNDUP(R828/D828,0),ROUNDUP(S828/D828,0),ROUNDUP(T828/D828,0),ROUNDUP(U828/D828,0),ROUNDUP(V828/D828,0),ROUNDUP(W828/D828,0),ROUNDUP(X828/D828,0),ROUNDUP(Y828/D828,0),ROUNDUP(Z828/D828,0),ROUNDUP(AA828/D828,0),ROUNDUP(AB828/D828,0),ROUNDUP(AC828/D828,0))*D828</f>
        <v>0</v>
      </c>
      <c r="AE828" s="285">
        <v>0.69</v>
      </c>
      <c r="AF828" s="418">
        <f t="shared" ref="AF828:AF833" si="290">AD828*AE828</f>
        <v>0</v>
      </c>
      <c r="AG828" s="207"/>
      <c r="AH828" s="159"/>
    </row>
    <row r="829" spans="1:41" ht="35.1" customHeight="1" thickBot="1" x14ac:dyDescent="0.3">
      <c r="A829" s="648"/>
      <c r="B829" s="230" t="s">
        <v>224</v>
      </c>
      <c r="C829" s="291" t="s">
        <v>828</v>
      </c>
      <c r="D829" s="106">
        <v>50</v>
      </c>
      <c r="E829" s="16"/>
      <c r="F829" s="175"/>
      <c r="G829" s="97"/>
      <c r="H829" s="84"/>
      <c r="I829" s="84"/>
      <c r="J829" s="84"/>
      <c r="K829" s="84"/>
      <c r="L829" s="84"/>
      <c r="M829" s="84"/>
      <c r="N829" s="91"/>
      <c r="O829" s="91"/>
      <c r="P829" s="91"/>
      <c r="Q829" s="91"/>
      <c r="R829" s="91"/>
      <c r="S829" s="91"/>
      <c r="T829" s="91"/>
      <c r="U829" s="83"/>
      <c r="V829" s="83"/>
      <c r="W829" s="83"/>
      <c r="X829" s="83"/>
      <c r="Y829" s="83"/>
      <c r="Z829" s="83"/>
      <c r="AA829" s="83"/>
      <c r="AB829" s="83"/>
      <c r="AC829" s="83"/>
      <c r="AD829" s="421">
        <f t="shared" si="289"/>
        <v>0</v>
      </c>
      <c r="AE829" s="285">
        <v>0.77</v>
      </c>
      <c r="AF829" s="418">
        <f t="shared" si="290"/>
        <v>0</v>
      </c>
      <c r="AG829" s="207"/>
      <c r="AH829" s="159"/>
    </row>
    <row r="830" spans="1:41" ht="35.1" customHeight="1" thickBot="1" x14ac:dyDescent="0.3">
      <c r="A830" s="648"/>
      <c r="B830" s="230" t="s">
        <v>225</v>
      </c>
      <c r="C830" s="291" t="s">
        <v>829</v>
      </c>
      <c r="D830" s="106">
        <v>50</v>
      </c>
      <c r="E830" s="16"/>
      <c r="F830" s="175"/>
      <c r="G830" s="97"/>
      <c r="H830" s="84"/>
      <c r="I830" s="84"/>
      <c r="J830" s="84"/>
      <c r="K830" s="84"/>
      <c r="L830" s="84"/>
      <c r="M830" s="91"/>
      <c r="N830" s="91"/>
      <c r="O830" s="91"/>
      <c r="P830" s="91"/>
      <c r="Q830" s="91"/>
      <c r="R830" s="91"/>
      <c r="S830" s="91"/>
      <c r="T830" s="91"/>
      <c r="U830" s="83"/>
      <c r="V830" s="83"/>
      <c r="W830" s="83"/>
      <c r="X830" s="83"/>
      <c r="Y830" s="83"/>
      <c r="Z830" s="83"/>
      <c r="AA830" s="83"/>
      <c r="AB830" s="83"/>
      <c r="AC830" s="83"/>
      <c r="AD830" s="421">
        <f t="shared" si="289"/>
        <v>0</v>
      </c>
      <c r="AE830" s="285">
        <v>0.89</v>
      </c>
      <c r="AF830" s="418">
        <f t="shared" si="290"/>
        <v>0</v>
      </c>
      <c r="AG830" s="207"/>
      <c r="AH830" s="159"/>
    </row>
    <row r="831" spans="1:41" ht="35.1" customHeight="1" thickBot="1" x14ac:dyDescent="0.3">
      <c r="A831" s="648"/>
      <c r="B831" s="230" t="s">
        <v>226</v>
      </c>
      <c r="C831" s="291" t="s">
        <v>830</v>
      </c>
      <c r="D831" s="106">
        <v>50</v>
      </c>
      <c r="E831" s="16"/>
      <c r="F831" s="175"/>
      <c r="G831" s="97"/>
      <c r="H831" s="84"/>
      <c r="I831" s="84"/>
      <c r="J831" s="84"/>
      <c r="K831" s="84"/>
      <c r="L831" s="84"/>
      <c r="M831" s="91"/>
      <c r="N831" s="91"/>
      <c r="O831" s="91"/>
      <c r="P831" s="91"/>
      <c r="Q831" s="91"/>
      <c r="R831" s="91"/>
      <c r="S831" s="91"/>
      <c r="T831" s="91"/>
      <c r="U831" s="83"/>
      <c r="V831" s="83"/>
      <c r="W831" s="83"/>
      <c r="X831" s="83"/>
      <c r="Y831" s="83"/>
      <c r="Z831" s="83"/>
      <c r="AA831" s="83"/>
      <c r="AB831" s="83"/>
      <c r="AC831" s="83"/>
      <c r="AD831" s="421">
        <f t="shared" si="289"/>
        <v>0</v>
      </c>
      <c r="AE831" s="285">
        <v>1.06</v>
      </c>
      <c r="AF831" s="418">
        <f t="shared" si="290"/>
        <v>0</v>
      </c>
      <c r="AG831" s="207"/>
      <c r="AH831" s="159"/>
    </row>
    <row r="832" spans="1:41" s="1" customFormat="1" ht="35.1" customHeight="1" thickBot="1" x14ac:dyDescent="0.3">
      <c r="A832" s="648"/>
      <c r="B832" s="230" t="s">
        <v>227</v>
      </c>
      <c r="C832" s="291" t="s">
        <v>831</v>
      </c>
      <c r="D832" s="106">
        <v>50</v>
      </c>
      <c r="E832" s="16"/>
      <c r="F832" s="175"/>
      <c r="G832" s="97"/>
      <c r="H832" s="97"/>
      <c r="I832" s="84"/>
      <c r="J832" s="84"/>
      <c r="K832" s="84"/>
      <c r="L832" s="84"/>
      <c r="M832" s="91"/>
      <c r="N832" s="91"/>
      <c r="O832" s="91"/>
      <c r="P832" s="91"/>
      <c r="Q832" s="91"/>
      <c r="R832" s="91"/>
      <c r="S832" s="91"/>
      <c r="T832" s="91"/>
      <c r="U832" s="83"/>
      <c r="V832" s="83"/>
      <c r="W832" s="83"/>
      <c r="X832" s="83"/>
      <c r="Y832" s="83"/>
      <c r="Z832" s="83"/>
      <c r="AA832" s="83"/>
      <c r="AB832" s="83"/>
      <c r="AC832" s="83"/>
      <c r="AD832" s="421">
        <f t="shared" si="289"/>
        <v>0</v>
      </c>
      <c r="AE832" s="285">
        <v>1.37</v>
      </c>
      <c r="AF832" s="418">
        <f t="shared" si="290"/>
        <v>0</v>
      </c>
      <c r="AG832" s="207"/>
      <c r="AH832" s="159"/>
      <c r="AN832"/>
      <c r="AO832"/>
    </row>
    <row r="833" spans="1:41" ht="35.1" customHeight="1" thickBot="1" x14ac:dyDescent="0.3">
      <c r="A833" s="648"/>
      <c r="B833" s="230" t="s">
        <v>228</v>
      </c>
      <c r="C833" s="291" t="s">
        <v>832</v>
      </c>
      <c r="D833" s="106">
        <v>50</v>
      </c>
      <c r="E833" s="16"/>
      <c r="F833" s="175"/>
      <c r="G833" s="97"/>
      <c r="H833" s="97"/>
      <c r="I833" s="84"/>
      <c r="J833" s="84"/>
      <c r="K833" s="84"/>
      <c r="L833" s="84"/>
      <c r="M833" s="91"/>
      <c r="N833" s="91"/>
      <c r="O833" s="91"/>
      <c r="P833" s="91"/>
      <c r="Q833" s="91"/>
      <c r="R833" s="91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  <c r="AD833" s="421">
        <f t="shared" si="289"/>
        <v>0</v>
      </c>
      <c r="AE833" s="285">
        <v>1.56</v>
      </c>
      <c r="AF833" s="418">
        <f t="shared" si="290"/>
        <v>0</v>
      </c>
      <c r="AG833" s="207"/>
      <c r="AH833" s="159"/>
    </row>
    <row r="834" spans="1:41" ht="35.1" customHeight="1" thickBot="1" x14ac:dyDescent="0.3">
      <c r="A834" s="648"/>
      <c r="B834" s="230" t="s">
        <v>229</v>
      </c>
      <c r="C834" s="291" t="s">
        <v>833</v>
      </c>
      <c r="D834" s="106">
        <v>50</v>
      </c>
      <c r="E834" s="16"/>
      <c r="F834" s="175"/>
      <c r="G834" s="97"/>
      <c r="H834" s="97"/>
      <c r="I834" s="84"/>
      <c r="J834" s="84"/>
      <c r="K834" s="84"/>
      <c r="L834" s="91"/>
      <c r="M834" s="91"/>
      <c r="N834" s="91"/>
      <c r="O834" s="91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  <c r="AD834" s="421">
        <f t="shared" si="289"/>
        <v>0</v>
      </c>
      <c r="AE834" s="285">
        <v>1.89</v>
      </c>
      <c r="AF834" s="418">
        <f>AD834*AE834</f>
        <v>0</v>
      </c>
      <c r="AG834" s="207"/>
      <c r="AH834" s="159"/>
    </row>
    <row r="835" spans="1:41" ht="35.1" customHeight="1" thickBot="1" x14ac:dyDescent="0.3">
      <c r="A835" s="648"/>
      <c r="B835" s="230" t="s">
        <v>230</v>
      </c>
      <c r="C835" s="291" t="s">
        <v>834</v>
      </c>
      <c r="D835" s="106">
        <v>50</v>
      </c>
      <c r="E835" s="16"/>
      <c r="F835" s="175"/>
      <c r="G835" s="97"/>
      <c r="H835" s="97"/>
      <c r="I835" s="84"/>
      <c r="J835" s="84"/>
      <c r="K835" s="84"/>
      <c r="L835" s="87"/>
      <c r="M835" s="91"/>
      <c r="N835" s="91"/>
      <c r="O835" s="80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  <c r="AD835" s="421">
        <f t="shared" si="289"/>
        <v>0</v>
      </c>
      <c r="AE835" s="285">
        <v>2.2400000000000002</v>
      </c>
      <c r="AF835" s="418">
        <f>AD835*AE835</f>
        <v>0</v>
      </c>
      <c r="AG835" s="207"/>
      <c r="AH835" s="159"/>
    </row>
    <row r="836" spans="1:41" ht="35.1" customHeight="1" thickBot="1" x14ac:dyDescent="0.3">
      <c r="A836" s="648"/>
      <c r="B836" s="230" t="s">
        <v>231</v>
      </c>
      <c r="C836" s="291" t="s">
        <v>835</v>
      </c>
      <c r="D836" s="106">
        <v>50</v>
      </c>
      <c r="E836" s="16"/>
      <c r="F836" s="175"/>
      <c r="G836" s="97"/>
      <c r="H836" s="97"/>
      <c r="I836" s="84"/>
      <c r="J836" s="84"/>
      <c r="K836" s="84"/>
      <c r="L836" s="92"/>
      <c r="M836" s="91"/>
      <c r="N836" s="91"/>
      <c r="O836" s="91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  <c r="AD836" s="421">
        <f t="shared" si="289"/>
        <v>0</v>
      </c>
      <c r="AE836" s="285">
        <v>2.73</v>
      </c>
      <c r="AF836" s="418">
        <f>AD836*AE836</f>
        <v>0</v>
      </c>
      <c r="AG836" s="207"/>
      <c r="AH836" s="159"/>
    </row>
    <row r="837" spans="1:41" ht="35.1" customHeight="1" thickBot="1" x14ac:dyDescent="0.3">
      <c r="A837" s="648"/>
      <c r="B837" s="230" t="s">
        <v>232</v>
      </c>
      <c r="C837" s="291" t="s">
        <v>836</v>
      </c>
      <c r="D837" s="106">
        <v>50</v>
      </c>
      <c r="E837" s="16"/>
      <c r="F837" s="175"/>
      <c r="G837" s="97"/>
      <c r="H837" s="97"/>
      <c r="I837" s="84"/>
      <c r="J837" s="84"/>
      <c r="K837" s="84"/>
      <c r="L837" s="91"/>
      <c r="M837" s="91"/>
      <c r="N837" s="91"/>
      <c r="O837" s="91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  <c r="AD837" s="421">
        <f t="shared" si="289"/>
        <v>0</v>
      </c>
      <c r="AE837" s="285">
        <v>3.72</v>
      </c>
      <c r="AF837" s="418">
        <f>AD837*AE837</f>
        <v>0</v>
      </c>
      <c r="AG837" s="207"/>
      <c r="AH837" s="159"/>
    </row>
    <row r="838" spans="1:41" ht="35.1" customHeight="1" thickBot="1" x14ac:dyDescent="0.3">
      <c r="A838" s="648"/>
      <c r="B838" s="230" t="s">
        <v>233</v>
      </c>
      <c r="C838" s="291" t="s">
        <v>837</v>
      </c>
      <c r="D838" s="106">
        <v>50</v>
      </c>
      <c r="E838" s="16"/>
      <c r="F838" s="175"/>
      <c r="G838" s="97"/>
      <c r="H838" s="84"/>
      <c r="I838" s="84"/>
      <c r="J838" s="84"/>
      <c r="K838" s="84"/>
      <c r="L838" s="91"/>
      <c r="M838" s="91"/>
      <c r="N838" s="91"/>
      <c r="O838" s="91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  <c r="AD838" s="421">
        <f t="shared" si="289"/>
        <v>0</v>
      </c>
      <c r="AE838" s="285">
        <v>4.47</v>
      </c>
      <c r="AF838" s="418">
        <f>AD838*AE838</f>
        <v>0</v>
      </c>
      <c r="AG838" s="207"/>
      <c r="AH838" s="159"/>
    </row>
    <row r="839" spans="1:41" s="1" customFormat="1" ht="99.95" customHeight="1" thickBot="1" x14ac:dyDescent="0.3">
      <c r="A839" s="402"/>
      <c r="B839" s="230" t="s">
        <v>242</v>
      </c>
      <c r="C839" s="291" t="s">
        <v>819</v>
      </c>
      <c r="D839" s="106">
        <v>5</v>
      </c>
      <c r="E839" s="16"/>
      <c r="F839" s="175"/>
      <c r="G839" s="175"/>
      <c r="H839" s="175"/>
      <c r="I839" s="84"/>
      <c r="J839" s="84"/>
      <c r="K839" s="84"/>
      <c r="L839" s="91"/>
      <c r="M839" s="91"/>
      <c r="N839" s="91"/>
      <c r="O839" s="91"/>
      <c r="P839" s="91"/>
      <c r="Q839" s="91"/>
      <c r="R839" s="91"/>
      <c r="S839" s="91"/>
      <c r="T839" s="91"/>
      <c r="U839" s="83"/>
      <c r="V839" s="83"/>
      <c r="W839" s="83"/>
      <c r="X839" s="83"/>
      <c r="Y839" s="83"/>
      <c r="Z839" s="83"/>
      <c r="AA839" s="83"/>
      <c r="AB839" s="83"/>
      <c r="AC839" s="83"/>
      <c r="AD839" s="421">
        <f t="shared" si="289"/>
        <v>0</v>
      </c>
      <c r="AE839" s="285">
        <v>16</v>
      </c>
      <c r="AF839" s="418">
        <f t="shared" ref="AF839" si="291">AD839*AE839</f>
        <v>0</v>
      </c>
      <c r="AG839" s="207"/>
      <c r="AH839" s="159"/>
      <c r="AN839"/>
      <c r="AO839"/>
    </row>
    <row r="840" spans="1:41" s="1" customFormat="1" ht="50.1" customHeight="1" thickBot="1" x14ac:dyDescent="0.3">
      <c r="A840" s="632" t="s">
        <v>466</v>
      </c>
      <c r="B840" s="633"/>
      <c r="C840" s="634"/>
      <c r="D840" s="649" t="s">
        <v>467</v>
      </c>
      <c r="E840" s="52"/>
      <c r="F840" s="62" t="s">
        <v>470</v>
      </c>
      <c r="G840" s="347" t="s">
        <v>547</v>
      </c>
      <c r="H840" s="62" t="s">
        <v>478</v>
      </c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5"/>
      <c r="X840" s="85"/>
      <c r="Y840" s="85"/>
      <c r="Z840" s="85"/>
      <c r="AA840" s="85"/>
      <c r="AB840" s="85"/>
      <c r="AC840" s="85"/>
      <c r="AD840" s="412" t="s">
        <v>2</v>
      </c>
      <c r="AE840" s="369" t="s">
        <v>304</v>
      </c>
      <c r="AF840" s="418" t="s">
        <v>305</v>
      </c>
      <c r="AG840" s="207"/>
      <c r="AH840" s="159"/>
      <c r="AN840"/>
      <c r="AO840"/>
    </row>
    <row r="841" spans="1:41" s="1" customFormat="1" ht="50.1" customHeight="1" thickBot="1" x14ac:dyDescent="0.35">
      <c r="A841" s="635"/>
      <c r="B841" s="636"/>
      <c r="C841" s="637"/>
      <c r="D841" s="650"/>
      <c r="E841" s="107"/>
      <c r="F841" s="63" t="s">
        <v>4</v>
      </c>
      <c r="G841" s="346" t="s">
        <v>358</v>
      </c>
      <c r="H841" s="63" t="s">
        <v>54</v>
      </c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0"/>
      <c r="X841" s="80"/>
      <c r="Y841" s="80"/>
      <c r="Z841" s="80"/>
      <c r="AA841" s="80"/>
      <c r="AB841" s="80"/>
      <c r="AC841" s="80"/>
      <c r="AD841" s="427"/>
      <c r="AE841" s="284"/>
      <c r="AF841" s="418"/>
      <c r="AG841" s="207"/>
      <c r="AH841" s="159"/>
      <c r="AN841"/>
      <c r="AO841"/>
    </row>
    <row r="842" spans="1:41" s="1" customFormat="1" ht="43.5" customHeight="1" thickBot="1" x14ac:dyDescent="0.35">
      <c r="A842" s="638"/>
      <c r="B842" s="639"/>
      <c r="C842" s="640"/>
      <c r="D842" s="651"/>
      <c r="E842" s="53"/>
      <c r="F842" s="13"/>
      <c r="G842" s="40"/>
      <c r="H842" s="8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3"/>
      <c r="U842" s="83"/>
      <c r="V842" s="83"/>
      <c r="W842" s="80"/>
      <c r="X842" s="80"/>
      <c r="Y842" s="80"/>
      <c r="Z842" s="80"/>
      <c r="AA842" s="80"/>
      <c r="AB842" s="80"/>
      <c r="AC842" s="80"/>
      <c r="AD842" s="428">
        <f>SUM(AD843:AD849)</f>
        <v>0</v>
      </c>
      <c r="AE842" s="373"/>
      <c r="AF842" s="425">
        <f t="shared" ref="AF842" si="292">SUM(AF843:AF849)</f>
        <v>0</v>
      </c>
      <c r="AG842" s="252">
        <f>AF842</f>
        <v>0</v>
      </c>
      <c r="AH842" s="159"/>
      <c r="AN842"/>
      <c r="AO842"/>
    </row>
    <row r="843" spans="1:41" s="1" customFormat="1" ht="39.950000000000003" customHeight="1" thickBot="1" x14ac:dyDescent="0.3">
      <c r="A843" s="750"/>
      <c r="B843" s="230" t="s">
        <v>14</v>
      </c>
      <c r="C843" s="298" t="s">
        <v>731</v>
      </c>
      <c r="D843" s="106">
        <v>10</v>
      </c>
      <c r="E843" s="16"/>
      <c r="F843" s="175"/>
      <c r="G843" s="176"/>
      <c r="H843" s="175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3"/>
      <c r="U843" s="83"/>
      <c r="V843" s="83"/>
      <c r="W843" s="80"/>
      <c r="X843" s="80"/>
      <c r="Y843" s="80"/>
      <c r="Z843" s="80"/>
      <c r="AA843" s="80"/>
      <c r="AB843" s="80"/>
      <c r="AC843" s="80"/>
      <c r="AD843" s="421">
        <f>SUM(ROUNDUP(F843/D843,0),ROUNDUP(J843/D843,0),ROUNDUP(G843/D843,0),ROUNDUP(L843/D843,0),ROUNDUP(M843/D843,0),ROUNDUP(N843/D843,0),ROUNDUP(O843/D843,0),ROUNDUP(P843/D843,0),ROUNDUP(Q843/D843,0),ROUNDUP(R843/D843,0),ROUNDUP(H843/D843,0),ROUNDUP(T843/D843,0),ROUNDUP(U843/D843,0),ROUNDUP(V843/D843,0),ROUNDUP(W843/D843,0),ROUNDUP(X843/D843,0),ROUNDUP(Y843/D843,0),ROUNDUP(Z843/D843,0),ROUNDUP(AA843/D843,0),ROUNDUP(AB843/D843,0),ROUNDUP(AC843/D843,0))*D843</f>
        <v>0</v>
      </c>
      <c r="AE843" s="285">
        <v>0.59</v>
      </c>
      <c r="AF843" s="418">
        <f t="shared" ref="AF843:AF849" si="293">AD843*AE843</f>
        <v>0</v>
      </c>
      <c r="AG843" s="207"/>
      <c r="AH843" s="159"/>
      <c r="AN843"/>
      <c r="AO843"/>
    </row>
    <row r="844" spans="1:41" s="1" customFormat="1" ht="39.950000000000003" customHeight="1" thickBot="1" x14ac:dyDescent="0.3">
      <c r="A844" s="750"/>
      <c r="B844" s="230" t="s">
        <v>15</v>
      </c>
      <c r="C844" s="298" t="s">
        <v>732</v>
      </c>
      <c r="D844" s="106">
        <v>10</v>
      </c>
      <c r="E844" s="16"/>
      <c r="F844" s="175"/>
      <c r="G844" s="176"/>
      <c r="H844" s="175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0"/>
      <c r="X844" s="80"/>
      <c r="Y844" s="80"/>
      <c r="Z844" s="80"/>
      <c r="AA844" s="80"/>
      <c r="AB844" s="80"/>
      <c r="AC844" s="80"/>
      <c r="AD844" s="421">
        <f t="shared" ref="AD844:AD849" si="294">SUM(ROUNDUP(F844/D844,0),ROUNDUP(J844/D844,0),ROUNDUP(G844/D844,0),ROUNDUP(L844/D844,0),ROUNDUP(M844/D844,0),ROUNDUP(N844/D844,0),ROUNDUP(O844/D844,0),ROUNDUP(P844/D844,0),ROUNDUP(Q844/D844,0),ROUNDUP(R844/D844,0),ROUNDUP(H844/D844,0),ROUNDUP(T844/D844,0),ROUNDUP(U844/D844,0),ROUNDUP(V844/D844,0),ROUNDUP(W844/D844,0),ROUNDUP(X844/D844,0),ROUNDUP(Y844/D844,0),ROUNDUP(Z844/D844,0),ROUNDUP(AA844/D844,0),ROUNDUP(AB844/D844,0),ROUNDUP(AC844/D844,0))*D844</f>
        <v>0</v>
      </c>
      <c r="AE844" s="285">
        <v>0.83</v>
      </c>
      <c r="AF844" s="418">
        <f t="shared" si="293"/>
        <v>0</v>
      </c>
      <c r="AG844" s="207"/>
      <c r="AH844" s="159"/>
      <c r="AN844"/>
      <c r="AO844"/>
    </row>
    <row r="845" spans="1:41" ht="39.950000000000003" customHeight="1" thickBot="1" x14ac:dyDescent="0.3">
      <c r="A845" s="750"/>
      <c r="B845" s="230" t="s">
        <v>16</v>
      </c>
      <c r="C845" s="298" t="s">
        <v>733</v>
      </c>
      <c r="D845" s="106">
        <v>10</v>
      </c>
      <c r="E845" s="16"/>
      <c r="F845" s="175"/>
      <c r="G845" s="176"/>
      <c r="H845" s="175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421">
        <f t="shared" si="294"/>
        <v>0</v>
      </c>
      <c r="AE845" s="285">
        <v>0.93</v>
      </c>
      <c r="AF845" s="418">
        <f t="shared" si="293"/>
        <v>0</v>
      </c>
      <c r="AG845" s="207"/>
      <c r="AH845" s="159"/>
    </row>
    <row r="846" spans="1:41" ht="39.950000000000003" customHeight="1" thickBot="1" x14ac:dyDescent="0.3">
      <c r="A846" s="750"/>
      <c r="B846" s="230" t="s">
        <v>17</v>
      </c>
      <c r="C846" s="298" t="s">
        <v>734</v>
      </c>
      <c r="D846" s="106">
        <v>10</v>
      </c>
      <c r="E846" s="16"/>
      <c r="F846" s="175"/>
      <c r="G846" s="176"/>
      <c r="H846" s="175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421">
        <f t="shared" si="294"/>
        <v>0</v>
      </c>
      <c r="AE846" s="285">
        <v>1</v>
      </c>
      <c r="AF846" s="418">
        <f t="shared" si="293"/>
        <v>0</v>
      </c>
      <c r="AG846" s="207"/>
      <c r="AH846" s="159"/>
    </row>
    <row r="847" spans="1:41" s="1" customFormat="1" ht="39.950000000000003" customHeight="1" thickBot="1" x14ac:dyDescent="0.3">
      <c r="A847" s="750"/>
      <c r="B847" s="230" t="s">
        <v>18</v>
      </c>
      <c r="C847" s="298" t="s">
        <v>735</v>
      </c>
      <c r="D847" s="106">
        <v>10</v>
      </c>
      <c r="E847" s="16"/>
      <c r="F847" s="175"/>
      <c r="G847" s="176"/>
      <c r="H847" s="175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0"/>
      <c r="X847" s="80"/>
      <c r="Y847" s="80"/>
      <c r="Z847" s="80"/>
      <c r="AA847" s="80"/>
      <c r="AB847" s="80"/>
      <c r="AC847" s="80"/>
      <c r="AD847" s="421">
        <f t="shared" si="294"/>
        <v>0</v>
      </c>
      <c r="AE847" s="285">
        <v>1.32</v>
      </c>
      <c r="AF847" s="418">
        <f t="shared" si="293"/>
        <v>0</v>
      </c>
      <c r="AG847" s="207"/>
      <c r="AH847" s="159"/>
      <c r="AN847"/>
      <c r="AO847"/>
    </row>
    <row r="848" spans="1:41" ht="39.950000000000003" customHeight="1" thickBot="1" x14ac:dyDescent="0.3">
      <c r="A848" s="750"/>
      <c r="B848" s="230" t="s">
        <v>19</v>
      </c>
      <c r="C848" s="298" t="s">
        <v>738</v>
      </c>
      <c r="D848" s="106">
        <v>10</v>
      </c>
      <c r="E848" s="16"/>
      <c r="F848" s="175"/>
      <c r="G848" s="176"/>
      <c r="H848" s="175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421">
        <f t="shared" si="294"/>
        <v>0</v>
      </c>
      <c r="AE848" s="285">
        <v>1.56</v>
      </c>
      <c r="AF848" s="418">
        <f t="shared" si="293"/>
        <v>0</v>
      </c>
      <c r="AG848" s="207"/>
      <c r="AH848" s="159"/>
    </row>
    <row r="849" spans="1:41" s="1" customFormat="1" ht="39.950000000000003" customHeight="1" thickBot="1" x14ac:dyDescent="0.3">
      <c r="A849" s="750"/>
      <c r="B849" s="230" t="s">
        <v>20</v>
      </c>
      <c r="C849" s="298" t="s">
        <v>739</v>
      </c>
      <c r="D849" s="106">
        <v>10</v>
      </c>
      <c r="E849" s="16"/>
      <c r="F849" s="175"/>
      <c r="G849" s="176"/>
      <c r="H849" s="175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421">
        <f t="shared" si="294"/>
        <v>0</v>
      </c>
      <c r="AE849" s="285">
        <v>1.89</v>
      </c>
      <c r="AF849" s="418">
        <f t="shared" si="293"/>
        <v>0</v>
      </c>
      <c r="AG849" s="207"/>
      <c r="AH849" s="159"/>
      <c r="AN849"/>
      <c r="AO849"/>
    </row>
    <row r="850" spans="1:41" s="135" customFormat="1" ht="50.1" customHeight="1" thickBot="1" x14ac:dyDescent="0.3">
      <c r="A850" s="632" t="s">
        <v>996</v>
      </c>
      <c r="B850" s="633"/>
      <c r="C850" s="634"/>
      <c r="D850" s="756" t="s">
        <v>0</v>
      </c>
      <c r="E850" s="197"/>
      <c r="F850" s="62" t="s">
        <v>1243</v>
      </c>
      <c r="G850" s="84"/>
      <c r="H850" s="91"/>
      <c r="I850" s="91"/>
      <c r="J850" s="84"/>
      <c r="K850" s="91"/>
      <c r="L850" s="91"/>
      <c r="M850" s="91"/>
      <c r="N850" s="91"/>
      <c r="O850" s="91"/>
      <c r="P850" s="87"/>
      <c r="Q850" s="85"/>
      <c r="R850" s="91"/>
      <c r="S850" s="91"/>
      <c r="T850" s="91"/>
      <c r="U850" s="91"/>
      <c r="V850" s="85"/>
      <c r="W850" s="85"/>
      <c r="X850" s="85"/>
      <c r="Y850" s="85"/>
      <c r="Z850" s="85"/>
      <c r="AA850" s="85"/>
      <c r="AB850" s="85"/>
      <c r="AC850" s="85"/>
      <c r="AD850" s="412" t="s">
        <v>2</v>
      </c>
      <c r="AE850" s="369" t="s">
        <v>304</v>
      </c>
      <c r="AF850" s="449" t="s">
        <v>305</v>
      </c>
      <c r="AG850" s="207"/>
      <c r="AH850" s="159"/>
    </row>
    <row r="851" spans="1:41" s="135" customFormat="1" ht="50.1" customHeight="1" thickBot="1" x14ac:dyDescent="0.35">
      <c r="A851" s="635"/>
      <c r="B851" s="636"/>
      <c r="C851" s="637"/>
      <c r="D851" s="641"/>
      <c r="E851" s="52"/>
      <c r="F851" s="72" t="s">
        <v>52</v>
      </c>
      <c r="G851" s="84"/>
      <c r="H851" s="91"/>
      <c r="I851" s="91"/>
      <c r="J851" s="84"/>
      <c r="K851" s="91"/>
      <c r="L851" s="91"/>
      <c r="M851" s="91"/>
      <c r="N851" s="85"/>
      <c r="O851" s="85"/>
      <c r="P851" s="85"/>
      <c r="Q851" s="85"/>
      <c r="R851" s="91"/>
      <c r="S851" s="91"/>
      <c r="T851" s="91"/>
      <c r="U851" s="91"/>
      <c r="V851" s="80"/>
      <c r="W851" s="80"/>
      <c r="X851" s="80"/>
      <c r="Y851" s="80"/>
      <c r="Z851" s="80"/>
      <c r="AA851" s="80"/>
      <c r="AB851" s="80"/>
      <c r="AC851" s="80"/>
      <c r="AD851" s="419"/>
      <c r="AE851" s="284"/>
      <c r="AF851" s="450"/>
      <c r="AG851" s="207"/>
      <c r="AH851" s="159"/>
    </row>
    <row r="852" spans="1:41" ht="44.1" customHeight="1" thickBot="1" x14ac:dyDescent="0.35">
      <c r="A852" s="638"/>
      <c r="B852" s="639"/>
      <c r="C852" s="640"/>
      <c r="D852" s="642"/>
      <c r="E852" s="53"/>
      <c r="F852" s="7"/>
      <c r="G852" s="84"/>
      <c r="H852" s="91"/>
      <c r="I852" s="91"/>
      <c r="J852" s="84"/>
      <c r="K852" s="91"/>
      <c r="L852" s="91"/>
      <c r="M852" s="91"/>
      <c r="N852" s="85"/>
      <c r="O852" s="85"/>
      <c r="P852" s="85"/>
      <c r="Q852" s="85"/>
      <c r="R852" s="91"/>
      <c r="S852" s="91"/>
      <c r="T852" s="91"/>
      <c r="U852" s="91"/>
      <c r="V852" s="80"/>
      <c r="W852" s="80"/>
      <c r="X852" s="80"/>
      <c r="Y852" s="80"/>
      <c r="Z852" s="80"/>
      <c r="AA852" s="80"/>
      <c r="AB852" s="80"/>
      <c r="AC852" s="80"/>
      <c r="AD852" s="419">
        <f>SUM(AD853:AD855)</f>
        <v>0</v>
      </c>
      <c r="AE852" s="284"/>
      <c r="AF852" s="449">
        <f>SUM(AF853:AF855)</f>
        <v>0</v>
      </c>
      <c r="AG852" s="252">
        <f>AF852</f>
        <v>0</v>
      </c>
      <c r="AH852" s="159"/>
      <c r="AN852" s="46"/>
      <c r="AO852" s="46"/>
    </row>
    <row r="853" spans="1:41" ht="39.950000000000003" customHeight="1" thickBot="1" x14ac:dyDescent="0.35">
      <c r="A853" s="742"/>
      <c r="B853" s="410" t="s">
        <v>997</v>
      </c>
      <c r="C853" s="291" t="s">
        <v>1240</v>
      </c>
      <c r="D853" s="106">
        <v>10</v>
      </c>
      <c r="E853" s="16"/>
      <c r="F853" s="175"/>
      <c r="G853" s="84"/>
      <c r="H853" s="87"/>
      <c r="I853" s="87"/>
      <c r="J853" s="91"/>
      <c r="K853" s="91"/>
      <c r="L853" s="91"/>
      <c r="M853" s="91"/>
      <c r="N853" s="85"/>
      <c r="O853" s="85"/>
      <c r="P853" s="85"/>
      <c r="Q853" s="85"/>
      <c r="R853" s="91"/>
      <c r="S853" s="91"/>
      <c r="T853" s="91"/>
      <c r="U853" s="91"/>
      <c r="V853" s="80"/>
      <c r="W853" s="80"/>
      <c r="X853" s="80"/>
      <c r="Y853" s="80"/>
      <c r="Z853" s="80"/>
      <c r="AA853" s="80"/>
      <c r="AB853" s="80"/>
      <c r="AC853" s="80"/>
      <c r="AD853" s="421">
        <f t="shared" ref="AD853:AD855" si="295">SUM(ROUNDUP(F853/D853,0),ROUNDUP(G853/D853,0),ROUNDUP(H853/D853,0),ROUNDUP(I853/D853,0),ROUNDUP(J853/D853,0),ROUNDUP(K853/D853,0),ROUNDUP(L853/D853,0),ROUNDUP(M853/D853,0),ROUNDUP(N853/D853,0),ROUNDUP(O853/D853,0),ROUNDUP(P853/D853,0),ROUNDUP(Q853/D853,0),ROUNDUP(R853/D853,0),ROUNDUP(S853/D853,0),ROUNDUP(T853/D853,0),ROUNDUP(U853/D853,0),ROUNDUP(V853/D853,0),ROUNDUP(W853/D853,0),ROUNDUP(X853/D853,0),ROUNDUP(Y853/D853,0),ROUNDUP(Z853/D853,0),ROUNDUP(AA853/D853,0),ROUNDUP(AB853/D853,0),ROUNDUP(AC853/D853,0))*D853</f>
        <v>0</v>
      </c>
      <c r="AE853" s="285">
        <v>1.29</v>
      </c>
      <c r="AF853" s="450">
        <f>AD853*AE853</f>
        <v>0</v>
      </c>
      <c r="AG853" s="207"/>
      <c r="AH853" s="159"/>
      <c r="AN853" s="46"/>
      <c r="AO853" s="46"/>
    </row>
    <row r="854" spans="1:41" ht="39.950000000000003" customHeight="1" thickBot="1" x14ac:dyDescent="0.35">
      <c r="A854" s="698"/>
      <c r="B854" s="410" t="s">
        <v>998</v>
      </c>
      <c r="C854" s="291" t="s">
        <v>1241</v>
      </c>
      <c r="D854" s="106">
        <v>10</v>
      </c>
      <c r="E854" s="16"/>
      <c r="F854" s="175"/>
      <c r="G854" s="84"/>
      <c r="H854" s="91"/>
      <c r="I854" s="91"/>
      <c r="J854" s="91"/>
      <c r="K854" s="91"/>
      <c r="L854" s="91"/>
      <c r="M854" s="91"/>
      <c r="N854" s="85"/>
      <c r="O854" s="85"/>
      <c r="P854" s="85"/>
      <c r="Q854" s="85"/>
      <c r="R854" s="91"/>
      <c r="S854" s="91"/>
      <c r="T854" s="91"/>
      <c r="U854" s="91"/>
      <c r="V854" s="80"/>
      <c r="W854" s="80"/>
      <c r="X854" s="80"/>
      <c r="Y854" s="80"/>
      <c r="Z854" s="80"/>
      <c r="AA854" s="80"/>
      <c r="AB854" s="80"/>
      <c r="AC854" s="80"/>
      <c r="AD854" s="421">
        <f t="shared" si="295"/>
        <v>0</v>
      </c>
      <c r="AE854" s="285">
        <v>1.54</v>
      </c>
      <c r="AF854" s="450">
        <f>AD854*AE854</f>
        <v>0</v>
      </c>
      <c r="AG854" s="207"/>
      <c r="AH854" s="159"/>
      <c r="AN854" s="46"/>
      <c r="AO854" s="46"/>
    </row>
    <row r="855" spans="1:41" ht="39.950000000000003" customHeight="1" thickBot="1" x14ac:dyDescent="0.35">
      <c r="A855" s="698"/>
      <c r="B855" s="411" t="s">
        <v>999</v>
      </c>
      <c r="C855" s="291" t="s">
        <v>1242</v>
      </c>
      <c r="D855" s="106">
        <v>10</v>
      </c>
      <c r="E855" s="16"/>
      <c r="F855" s="175"/>
      <c r="G855" s="84"/>
      <c r="H855" s="91"/>
      <c r="I855" s="91"/>
      <c r="J855" s="91"/>
      <c r="K855" s="91"/>
      <c r="L855" s="91"/>
      <c r="M855" s="91"/>
      <c r="N855" s="85"/>
      <c r="O855" s="85"/>
      <c r="P855" s="85"/>
      <c r="Q855" s="85"/>
      <c r="R855" s="91"/>
      <c r="S855" s="91"/>
      <c r="T855" s="91"/>
      <c r="U855" s="91"/>
      <c r="V855" s="80"/>
      <c r="W855" s="80"/>
      <c r="X855" s="80"/>
      <c r="Y855" s="80"/>
      <c r="Z855" s="80"/>
      <c r="AA855" s="80"/>
      <c r="AB855" s="80"/>
      <c r="AC855" s="80"/>
      <c r="AD855" s="421">
        <f t="shared" si="295"/>
        <v>0</v>
      </c>
      <c r="AE855" s="285">
        <v>2.1</v>
      </c>
      <c r="AF855" s="450">
        <f>AD855*AE855</f>
        <v>0</v>
      </c>
      <c r="AG855" s="207"/>
      <c r="AH855" s="159"/>
      <c r="AN855" s="46"/>
      <c r="AO855" s="46"/>
    </row>
    <row r="856" spans="1:41" s="1" customFormat="1" ht="50.1" customHeight="1" thickBot="1" x14ac:dyDescent="0.3">
      <c r="A856" s="632" t="s">
        <v>466</v>
      </c>
      <c r="B856" s="633"/>
      <c r="C856" s="634"/>
      <c r="D856" s="649" t="s">
        <v>467</v>
      </c>
      <c r="E856" s="197"/>
      <c r="F856" s="62" t="s">
        <v>545</v>
      </c>
      <c r="G856" s="62" t="s">
        <v>544</v>
      </c>
      <c r="H856" s="87"/>
      <c r="I856" s="87"/>
      <c r="J856" s="87"/>
      <c r="K856" s="87"/>
      <c r="L856" s="87"/>
      <c r="M856" s="83"/>
      <c r="N856" s="83"/>
      <c r="O856" s="83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412" t="s">
        <v>2</v>
      </c>
      <c r="AE856" s="369" t="s">
        <v>304</v>
      </c>
      <c r="AF856" s="418" t="s">
        <v>305</v>
      </c>
      <c r="AG856" s="207"/>
      <c r="AH856" s="159"/>
      <c r="AN856"/>
      <c r="AO856"/>
    </row>
    <row r="857" spans="1:41" s="1" customFormat="1" ht="50.1" customHeight="1" thickBot="1" x14ac:dyDescent="0.3">
      <c r="A857" s="635"/>
      <c r="B857" s="636"/>
      <c r="C857" s="637"/>
      <c r="D857" s="650"/>
      <c r="E857" s="52"/>
      <c r="F857" s="63" t="s">
        <v>404</v>
      </c>
      <c r="G857" s="63" t="s">
        <v>405</v>
      </c>
      <c r="H857" s="92"/>
      <c r="I857" s="92"/>
      <c r="J857" s="92"/>
      <c r="K857" s="91"/>
      <c r="L857" s="91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  <c r="AD857" s="419"/>
      <c r="AE857" s="285"/>
      <c r="AF857" s="418"/>
      <c r="AG857" s="207"/>
      <c r="AH857" s="159"/>
      <c r="AN857"/>
      <c r="AO857"/>
    </row>
    <row r="858" spans="1:41" s="135" customFormat="1" ht="39.950000000000003" customHeight="1" thickBot="1" x14ac:dyDescent="0.3">
      <c r="A858" s="638"/>
      <c r="B858" s="639"/>
      <c r="C858" s="640"/>
      <c r="D858" s="651"/>
      <c r="E858" s="53"/>
      <c r="F858" s="129"/>
      <c r="G858" s="130"/>
      <c r="H858" s="99"/>
      <c r="I858" s="91"/>
      <c r="J858" s="91"/>
      <c r="K858" s="91"/>
      <c r="L858" s="91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  <c r="AD858" s="419">
        <f>SUM(AD859:AD860)</f>
        <v>0</v>
      </c>
      <c r="AE858" s="283"/>
      <c r="AF858" s="420">
        <f t="shared" ref="AF858" si="296">SUM(AF859:AF860)</f>
        <v>0</v>
      </c>
      <c r="AG858" s="252">
        <f>AF858</f>
        <v>0</v>
      </c>
      <c r="AH858" s="159"/>
      <c r="AN858"/>
      <c r="AO858"/>
    </row>
    <row r="859" spans="1:41" s="135" customFormat="1" ht="99.95" customHeight="1" thickBot="1" x14ac:dyDescent="0.3">
      <c r="A859" s="516"/>
      <c r="B859" s="230" t="s">
        <v>406</v>
      </c>
      <c r="C859" s="290" t="s">
        <v>1244</v>
      </c>
      <c r="D859" s="133">
        <v>3</v>
      </c>
      <c r="E859" s="52"/>
      <c r="F859" s="175"/>
      <c r="G859" s="175"/>
      <c r="H859" s="99"/>
      <c r="I859" s="91"/>
      <c r="J859" s="91"/>
      <c r="K859" s="91"/>
      <c r="L859" s="91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  <c r="AD859" s="421">
        <f t="shared" ref="AD859:AD860" si="297">SUM(ROUNDUP(F859/D859,0),ROUNDUP(G859/D859,0),ROUNDUP(H859/D859,0),ROUNDUP(I859/D859,0),ROUNDUP(J859/D859,0),ROUNDUP(K859/D859,0),ROUNDUP(L859/D859,0),ROUNDUP(M859/D859,0),ROUNDUP(N859/D859,0),ROUNDUP(O859/D859,0),ROUNDUP(P859/D859,0),ROUNDUP(Q859/D859,0),ROUNDUP(R859/D859,0),ROUNDUP(S859/D859,0),ROUNDUP(T859/D859,0),ROUNDUP(U859/D859,0),ROUNDUP(V859/D859,0),ROUNDUP(W859/D859,0),ROUNDUP(X859/D859,0),ROUNDUP(Y859/D859,0),ROUNDUP(Z859/D859,0),ROUNDUP(AA859/D859,0),ROUNDUP(AB859/D859,0),ROUNDUP(AC859/D859,0))*D859</f>
        <v>0</v>
      </c>
      <c r="AE859" s="285">
        <v>67.5</v>
      </c>
      <c r="AF859" s="418">
        <f>AD859*AE859</f>
        <v>0</v>
      </c>
      <c r="AG859" s="207"/>
      <c r="AH859" s="159"/>
      <c r="AN859"/>
      <c r="AO859"/>
    </row>
    <row r="860" spans="1:41" ht="99.95" customHeight="1" thickBot="1" x14ac:dyDescent="0.3">
      <c r="A860" s="117"/>
      <c r="B860" s="230" t="s">
        <v>419</v>
      </c>
      <c r="C860" s="290" t="s">
        <v>1245</v>
      </c>
      <c r="D860" s="64">
        <v>3</v>
      </c>
      <c r="E860" s="52"/>
      <c r="F860" s="175"/>
      <c r="G860" s="175"/>
      <c r="H860" s="99"/>
      <c r="I860" s="91"/>
      <c r="J860" s="91"/>
      <c r="K860" s="91"/>
      <c r="L860" s="91"/>
      <c r="M860" s="100"/>
      <c r="N860" s="100"/>
      <c r="O860" s="91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  <c r="AD860" s="421">
        <f t="shared" si="297"/>
        <v>0</v>
      </c>
      <c r="AE860" s="285">
        <v>67.5</v>
      </c>
      <c r="AF860" s="418">
        <f>AD860*AE860</f>
        <v>0</v>
      </c>
      <c r="AG860" s="207"/>
      <c r="AH860" s="159"/>
    </row>
    <row r="861" spans="1:41" s="1" customFormat="1" ht="50.1" customHeight="1" thickBot="1" x14ac:dyDescent="0.3">
      <c r="A861" s="632" t="s">
        <v>466</v>
      </c>
      <c r="B861" s="633"/>
      <c r="C861" s="634"/>
      <c r="D861" s="649" t="s">
        <v>467</v>
      </c>
      <c r="E861" s="197"/>
      <c r="F861" s="62" t="s">
        <v>61</v>
      </c>
      <c r="G861" s="62" t="s">
        <v>470</v>
      </c>
      <c r="H861" s="62" t="s">
        <v>549</v>
      </c>
      <c r="I861" s="62" t="s">
        <v>471</v>
      </c>
      <c r="J861" s="87"/>
      <c r="K861" s="87"/>
      <c r="L861" s="92"/>
      <c r="M861" s="91"/>
      <c r="N861" s="91"/>
      <c r="O861" s="91"/>
      <c r="P861" s="91"/>
      <c r="Q861" s="91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412" t="s">
        <v>2</v>
      </c>
      <c r="AE861" s="369" t="s">
        <v>304</v>
      </c>
      <c r="AF861" s="418" t="s">
        <v>305</v>
      </c>
      <c r="AG861" s="207"/>
      <c r="AH861" s="159"/>
      <c r="AN861"/>
      <c r="AO861"/>
    </row>
    <row r="862" spans="1:41" s="3" customFormat="1" ht="50.1" customHeight="1" thickBot="1" x14ac:dyDescent="0.3">
      <c r="A862" s="635"/>
      <c r="B862" s="636"/>
      <c r="C862" s="637"/>
      <c r="D862" s="650"/>
      <c r="E862" s="52"/>
      <c r="F862" s="63" t="s">
        <v>12</v>
      </c>
      <c r="G862" s="63" t="s">
        <v>4</v>
      </c>
      <c r="H862" s="63" t="s">
        <v>81</v>
      </c>
      <c r="I862" s="63" t="s">
        <v>5</v>
      </c>
      <c r="J862" s="92"/>
      <c r="K862" s="92"/>
      <c r="L862" s="91"/>
      <c r="M862" s="84"/>
      <c r="N862" s="84"/>
      <c r="O862" s="91"/>
      <c r="P862" s="91"/>
      <c r="Q862" s="91"/>
      <c r="R862" s="91"/>
      <c r="S862" s="91"/>
      <c r="T862" s="91"/>
      <c r="U862" s="83"/>
      <c r="V862" s="83"/>
      <c r="W862" s="83"/>
      <c r="X862" s="83"/>
      <c r="Y862" s="83"/>
      <c r="Z862" s="83"/>
      <c r="AA862" s="83"/>
      <c r="AB862" s="83"/>
      <c r="AC862" s="83"/>
      <c r="AD862" s="419"/>
      <c r="AE862" s="285"/>
      <c r="AF862" s="418"/>
      <c r="AG862" s="207"/>
      <c r="AH862" s="159"/>
      <c r="AN862"/>
      <c r="AO862"/>
    </row>
    <row r="863" spans="1:41" s="3" customFormat="1" ht="39.950000000000003" customHeight="1" thickBot="1" x14ac:dyDescent="0.3">
      <c r="A863" s="638"/>
      <c r="B863" s="639"/>
      <c r="C863" s="640"/>
      <c r="D863" s="651"/>
      <c r="E863" s="53"/>
      <c r="F863" s="7"/>
      <c r="G863" s="11"/>
      <c r="H863" s="7"/>
      <c r="I863" s="12"/>
      <c r="J863" s="91"/>
      <c r="K863" s="91"/>
      <c r="L863" s="84"/>
      <c r="M863" s="84"/>
      <c r="N863" s="84"/>
      <c r="O863" s="91"/>
      <c r="P863" s="91"/>
      <c r="Q863" s="91"/>
      <c r="R863" s="91"/>
      <c r="S863" s="91"/>
      <c r="T863" s="91"/>
      <c r="U863" s="83"/>
      <c r="V863" s="83"/>
      <c r="W863" s="83"/>
      <c r="X863" s="83"/>
      <c r="Y863" s="83"/>
      <c r="Z863" s="83"/>
      <c r="AA863" s="83"/>
      <c r="AB863" s="83"/>
      <c r="AC863" s="83"/>
      <c r="AD863" s="447">
        <f>SUM(AD864)</f>
        <v>0</v>
      </c>
      <c r="AE863" s="381"/>
      <c r="AF863" s="448">
        <f t="shared" ref="AF863" si="298">SUM(AF864)</f>
        <v>0</v>
      </c>
      <c r="AG863" s="252">
        <f>AF863</f>
        <v>0</v>
      </c>
      <c r="AH863" s="159"/>
      <c r="AN863"/>
      <c r="AO863"/>
    </row>
    <row r="864" spans="1:41" s="1" customFormat="1" ht="130.5" customHeight="1" thickBot="1" x14ac:dyDescent="0.3">
      <c r="A864" s="402"/>
      <c r="B864" s="241" t="s">
        <v>370</v>
      </c>
      <c r="C864" s="291" t="s">
        <v>1246</v>
      </c>
      <c r="D864" s="106">
        <v>10</v>
      </c>
      <c r="E864" s="16"/>
      <c r="F864" s="175"/>
      <c r="G864" s="175"/>
      <c r="H864" s="175"/>
      <c r="I864" s="175"/>
      <c r="J864" s="84"/>
      <c r="K864" s="84"/>
      <c r="L864" s="84"/>
      <c r="M864" s="91"/>
      <c r="N864" s="91"/>
      <c r="O864" s="87"/>
      <c r="P864" s="91"/>
      <c r="Q864" s="91"/>
      <c r="R864" s="91"/>
      <c r="S864" s="91"/>
      <c r="T864" s="91"/>
      <c r="U864" s="83"/>
      <c r="V864" s="83"/>
      <c r="W864" s="83"/>
      <c r="X864" s="83"/>
      <c r="Y864" s="83"/>
      <c r="Z864" s="83"/>
      <c r="AA864" s="83"/>
      <c r="AB864" s="83"/>
      <c r="AC864" s="83"/>
      <c r="AD864" s="421">
        <f t="shared" ref="AD864" si="299">SUM(ROUNDUP(F864/D864,0),ROUNDUP(G864/D864,0),ROUNDUP(H864/D864,0),ROUNDUP(I864/D864,0),ROUNDUP(J864/D864,0),ROUNDUP(K864/D864,0),ROUNDUP(L864/D864,0),ROUNDUP(M864/D864,0),ROUNDUP(N864/D864,0),ROUNDUP(O864/D864,0),ROUNDUP(P864/D864,0),ROUNDUP(Q864/D864,0),ROUNDUP(R864/D864,0),ROUNDUP(S864/D864,0),ROUNDUP(T864/D864,0),ROUNDUP(U864/D864,0),ROUNDUP(V864/D864,0),ROUNDUP(W864/D864,0),ROUNDUP(X864/D864,0),ROUNDUP(Y864/D864,0),ROUNDUP(Z864/D864,0),ROUNDUP(AA864/D864,0),ROUNDUP(AB864/D864,0),ROUNDUP(AC864/D864,0))*D864</f>
        <v>0</v>
      </c>
      <c r="AE864" s="285">
        <v>18.61</v>
      </c>
      <c r="AF864" s="418">
        <f>AD864*AE864</f>
        <v>0</v>
      </c>
      <c r="AG864" s="207"/>
      <c r="AH864" s="159"/>
      <c r="AN864"/>
      <c r="AO864"/>
    </row>
    <row r="865" spans="1:41" s="1" customFormat="1" ht="50.1" customHeight="1" thickBot="1" x14ac:dyDescent="0.3">
      <c r="A865" s="632" t="s">
        <v>466</v>
      </c>
      <c r="B865" s="633"/>
      <c r="C865" s="634"/>
      <c r="D865" s="649" t="s">
        <v>467</v>
      </c>
      <c r="E865" s="197"/>
      <c r="F865" s="62" t="s">
        <v>61</v>
      </c>
      <c r="G865" s="347" t="s">
        <v>470</v>
      </c>
      <c r="H865" s="87"/>
      <c r="I865" s="84"/>
      <c r="J865" s="84"/>
      <c r="K865" s="84"/>
      <c r="L865" s="91"/>
      <c r="M865" s="91"/>
      <c r="N865" s="91"/>
      <c r="O865" s="91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412" t="s">
        <v>2</v>
      </c>
      <c r="AE865" s="369" t="s">
        <v>304</v>
      </c>
      <c r="AF865" s="418" t="s">
        <v>305</v>
      </c>
      <c r="AG865" s="207"/>
      <c r="AH865" s="159"/>
      <c r="AN865"/>
      <c r="AO865"/>
    </row>
    <row r="866" spans="1:41" s="1" customFormat="1" ht="50.1" customHeight="1" thickBot="1" x14ac:dyDescent="0.3">
      <c r="A866" s="635"/>
      <c r="B866" s="636"/>
      <c r="C866" s="637"/>
      <c r="D866" s="650"/>
      <c r="E866" s="52"/>
      <c r="F866" s="63" t="s">
        <v>12</v>
      </c>
      <c r="G866" s="346" t="s">
        <v>4</v>
      </c>
      <c r="H866" s="92"/>
      <c r="I866" s="84"/>
      <c r="J866" s="84"/>
      <c r="K866" s="84"/>
      <c r="L866" s="87"/>
      <c r="M866" s="91"/>
      <c r="N866" s="91"/>
      <c r="O866" s="91"/>
      <c r="P866" s="91"/>
      <c r="Q866" s="91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  <c r="AD866" s="419"/>
      <c r="AE866" s="285"/>
      <c r="AF866" s="418"/>
      <c r="AG866" s="207"/>
      <c r="AH866" s="159"/>
      <c r="AN866"/>
      <c r="AO866"/>
    </row>
    <row r="867" spans="1:41" s="1" customFormat="1" ht="42" customHeight="1" thickBot="1" x14ac:dyDescent="0.3">
      <c r="A867" s="638"/>
      <c r="B867" s="639"/>
      <c r="C867" s="640"/>
      <c r="D867" s="651"/>
      <c r="E867" s="53"/>
      <c r="F867" s="7"/>
      <c r="G867" s="11"/>
      <c r="H867" s="91"/>
      <c r="I867" s="96"/>
      <c r="J867" s="84"/>
      <c r="K867" s="84"/>
      <c r="L867" s="92"/>
      <c r="M867" s="91"/>
      <c r="N867" s="91"/>
      <c r="O867" s="91"/>
      <c r="P867" s="91"/>
      <c r="Q867" s="91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  <c r="AD867" s="447">
        <f>SUM(AD868:AD873)</f>
        <v>0</v>
      </c>
      <c r="AE867" s="381"/>
      <c r="AF867" s="448">
        <f t="shared" ref="AF867" si="300">SUM(AF868:AF873)</f>
        <v>0</v>
      </c>
      <c r="AG867" s="252">
        <f>AF867</f>
        <v>0</v>
      </c>
      <c r="AH867" s="159"/>
      <c r="AN867"/>
      <c r="AO867"/>
    </row>
    <row r="868" spans="1:41" s="1" customFormat="1" ht="50.1" customHeight="1" thickBot="1" x14ac:dyDescent="0.3">
      <c r="A868" s="648"/>
      <c r="B868" s="230" t="s">
        <v>169</v>
      </c>
      <c r="C868" s="291" t="s">
        <v>1247</v>
      </c>
      <c r="D868" s="106">
        <v>10</v>
      </c>
      <c r="E868" s="16"/>
      <c r="F868" s="175"/>
      <c r="G868" s="176"/>
      <c r="H868" s="84"/>
      <c r="I868" s="96"/>
      <c r="J868" s="84"/>
      <c r="K868" s="84"/>
      <c r="L868" s="91"/>
      <c r="M868" s="87"/>
      <c r="N868" s="87"/>
      <c r="O868" s="91"/>
      <c r="P868" s="91"/>
      <c r="Q868" s="91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  <c r="AD868" s="421">
        <f t="shared" ref="AD868:AD873" si="301">SUM(ROUNDUP(F868/D868,0),ROUNDUP(G868/D868,0),ROUNDUP(H868/D868,0),ROUNDUP(I868/D868,0),ROUNDUP(J868/D868,0),ROUNDUP(K868/D868,0),ROUNDUP(L868/D868,0),ROUNDUP(M868/D868,0),ROUNDUP(N868/D868,0),ROUNDUP(O868/D868,0),ROUNDUP(P868/D868,0),ROUNDUP(Q868/D868,0),ROUNDUP(R868/D868,0),ROUNDUP(S868/D868,0),ROUNDUP(T868/D868,0),ROUNDUP(U868/D868,0),ROUNDUP(V868/D868,0),ROUNDUP(W868/D868,0),ROUNDUP(X868/D868,0),ROUNDUP(Y868/D868,0),ROUNDUP(Z868/D868,0),ROUNDUP(AA868/D868,0),ROUNDUP(AB868/D868,0),ROUNDUP(AC868/D868,0))*D868</f>
        <v>0</v>
      </c>
      <c r="AE868" s="285">
        <v>3.14</v>
      </c>
      <c r="AF868" s="418">
        <f t="shared" ref="AF868:AF873" si="302">AD868*AE868</f>
        <v>0</v>
      </c>
      <c r="AG868" s="207"/>
      <c r="AH868" s="159"/>
      <c r="AN868"/>
      <c r="AO868"/>
    </row>
    <row r="869" spans="1:41" s="1" customFormat="1" ht="50.1" customHeight="1" thickBot="1" x14ac:dyDescent="0.3">
      <c r="A869" s="648"/>
      <c r="B869" s="230" t="s">
        <v>170</v>
      </c>
      <c r="C869" s="291" t="s">
        <v>1248</v>
      </c>
      <c r="D869" s="106">
        <v>10</v>
      </c>
      <c r="E869" s="16"/>
      <c r="F869" s="175"/>
      <c r="G869" s="84"/>
      <c r="H869" s="84"/>
      <c r="I869" s="87"/>
      <c r="J869" s="87"/>
      <c r="K869" s="87"/>
      <c r="L869" s="91"/>
      <c r="M869" s="91"/>
      <c r="N869" s="91"/>
      <c r="O869" s="91"/>
      <c r="P869" s="91"/>
      <c r="Q869" s="91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  <c r="AD869" s="421">
        <f t="shared" si="301"/>
        <v>0</v>
      </c>
      <c r="AE869" s="285">
        <v>5.07</v>
      </c>
      <c r="AF869" s="418">
        <f t="shared" si="302"/>
        <v>0</v>
      </c>
      <c r="AG869" s="207"/>
      <c r="AH869" s="159"/>
      <c r="AN869"/>
      <c r="AO869"/>
    </row>
    <row r="870" spans="1:41" s="1" customFormat="1" ht="50.1" customHeight="1" thickBot="1" x14ac:dyDescent="0.3">
      <c r="A870" s="648"/>
      <c r="B870" s="230" t="s">
        <v>171</v>
      </c>
      <c r="C870" s="291" t="s">
        <v>1249</v>
      </c>
      <c r="D870" s="106">
        <v>10</v>
      </c>
      <c r="E870" s="16"/>
      <c r="F870" s="175"/>
      <c r="G870" s="84"/>
      <c r="H870" s="84"/>
      <c r="I870" s="92"/>
      <c r="J870" s="100"/>
      <c r="K870" s="100"/>
      <c r="L870" s="91"/>
      <c r="M870" s="91"/>
      <c r="N870" s="91"/>
      <c r="O870" s="91"/>
      <c r="P870" s="91"/>
      <c r="Q870" s="91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  <c r="AD870" s="421">
        <f t="shared" si="301"/>
        <v>0</v>
      </c>
      <c r="AE870" s="285">
        <v>9.6300000000000008</v>
      </c>
      <c r="AF870" s="418">
        <f t="shared" si="302"/>
        <v>0</v>
      </c>
      <c r="AG870" s="207"/>
      <c r="AH870" s="159"/>
      <c r="AN870"/>
      <c r="AO870"/>
    </row>
    <row r="871" spans="1:41" s="1" customFormat="1" ht="50.1" customHeight="1" thickBot="1" x14ac:dyDescent="0.3">
      <c r="A871" s="648"/>
      <c r="B871" s="230" t="s">
        <v>172</v>
      </c>
      <c r="C871" s="291" t="s">
        <v>1250</v>
      </c>
      <c r="D871" s="106">
        <v>10</v>
      </c>
      <c r="E871" s="16"/>
      <c r="F871" s="175"/>
      <c r="G871" s="84"/>
      <c r="H871" s="84"/>
      <c r="I871" s="91"/>
      <c r="J871" s="91"/>
      <c r="K871" s="91"/>
      <c r="L871" s="91"/>
      <c r="M871" s="91"/>
      <c r="N871" s="91"/>
      <c r="O871" s="91"/>
      <c r="P871" s="91"/>
      <c r="Q871" s="91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  <c r="AD871" s="421">
        <f t="shared" si="301"/>
        <v>0</v>
      </c>
      <c r="AE871" s="285">
        <v>13.09</v>
      </c>
      <c r="AF871" s="418">
        <f t="shared" si="302"/>
        <v>0</v>
      </c>
      <c r="AG871" s="207"/>
      <c r="AH871" s="159"/>
      <c r="AN871"/>
      <c r="AO871"/>
    </row>
    <row r="872" spans="1:41" s="1" customFormat="1" ht="50.1" customHeight="1" thickBot="1" x14ac:dyDescent="0.3">
      <c r="A872" s="648"/>
      <c r="B872" s="230" t="s">
        <v>173</v>
      </c>
      <c r="C872" s="291" t="s">
        <v>1251</v>
      </c>
      <c r="D872" s="106">
        <v>10</v>
      </c>
      <c r="E872" s="16"/>
      <c r="F872" s="175"/>
      <c r="G872" s="84"/>
      <c r="H872" s="96"/>
      <c r="I872" s="84"/>
      <c r="J872" s="84"/>
      <c r="K872" s="84"/>
      <c r="L872" s="87"/>
      <c r="M872" s="91"/>
      <c r="N872" s="91"/>
      <c r="O872" s="91"/>
      <c r="P872" s="91"/>
      <c r="Q872" s="91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  <c r="AD872" s="421">
        <f t="shared" si="301"/>
        <v>0</v>
      </c>
      <c r="AE872" s="285">
        <v>18.309999999999999</v>
      </c>
      <c r="AF872" s="418">
        <f t="shared" si="302"/>
        <v>0</v>
      </c>
      <c r="AG872" s="207"/>
      <c r="AH872" s="159"/>
      <c r="AN872"/>
      <c r="AO872"/>
    </row>
    <row r="873" spans="1:41" s="3" customFormat="1" ht="50.1" customHeight="1" thickBot="1" x14ac:dyDescent="0.3">
      <c r="A873" s="648"/>
      <c r="B873" s="230" t="s">
        <v>174</v>
      </c>
      <c r="C873" s="291" t="s">
        <v>1252</v>
      </c>
      <c r="D873" s="106">
        <v>10</v>
      </c>
      <c r="E873" s="16"/>
      <c r="F873" s="175"/>
      <c r="G873" s="84"/>
      <c r="H873" s="96"/>
      <c r="I873" s="84"/>
      <c r="J873" s="84"/>
      <c r="K873" s="84"/>
      <c r="L873" s="91"/>
      <c r="M873" s="91"/>
      <c r="N873" s="87"/>
      <c r="O873" s="87"/>
      <c r="P873" s="91"/>
      <c r="Q873" s="91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  <c r="AD873" s="421">
        <f t="shared" si="301"/>
        <v>0</v>
      </c>
      <c r="AE873" s="285">
        <v>25.55</v>
      </c>
      <c r="AF873" s="418">
        <f t="shared" si="302"/>
        <v>0</v>
      </c>
      <c r="AG873" s="207"/>
      <c r="AH873" s="159"/>
      <c r="AN873"/>
      <c r="AO873"/>
    </row>
    <row r="874" spans="1:41" s="3" customFormat="1" ht="50.1" customHeight="1" thickBot="1" x14ac:dyDescent="0.3">
      <c r="A874" s="635" t="s">
        <v>466</v>
      </c>
      <c r="B874" s="636"/>
      <c r="C874" s="637"/>
      <c r="D874" s="649" t="s">
        <v>467</v>
      </c>
      <c r="E874" s="197"/>
      <c r="F874" s="62" t="s">
        <v>61</v>
      </c>
      <c r="G874" s="62" t="s">
        <v>471</v>
      </c>
      <c r="H874" s="347" t="s">
        <v>470</v>
      </c>
      <c r="I874" s="347" t="s">
        <v>254</v>
      </c>
      <c r="J874" s="84"/>
      <c r="K874" s="91"/>
      <c r="L874" s="91"/>
      <c r="M874" s="91"/>
      <c r="N874" s="91"/>
      <c r="O874" s="91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412" t="s">
        <v>2</v>
      </c>
      <c r="AE874" s="369" t="s">
        <v>304</v>
      </c>
      <c r="AF874" s="418" t="s">
        <v>305</v>
      </c>
      <c r="AG874" s="207"/>
      <c r="AH874" s="159"/>
      <c r="AN874"/>
      <c r="AO874"/>
    </row>
    <row r="875" spans="1:41" s="1" customFormat="1" ht="50.1" customHeight="1" thickBot="1" x14ac:dyDescent="0.3">
      <c r="A875" s="635"/>
      <c r="B875" s="636"/>
      <c r="C875" s="637"/>
      <c r="D875" s="650"/>
      <c r="E875" s="52"/>
      <c r="F875" s="63" t="s">
        <v>12</v>
      </c>
      <c r="G875" s="63" t="s">
        <v>5</v>
      </c>
      <c r="H875" s="346" t="s">
        <v>4</v>
      </c>
      <c r="I875" s="346" t="s">
        <v>253</v>
      </c>
      <c r="J875" s="84"/>
      <c r="K875" s="91"/>
      <c r="L875" s="91"/>
      <c r="M875" s="91"/>
      <c r="N875" s="91"/>
      <c r="O875" s="91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  <c r="AD875" s="419"/>
      <c r="AE875" s="285"/>
      <c r="AF875" s="418"/>
      <c r="AG875" s="207"/>
      <c r="AH875" s="159"/>
      <c r="AN875"/>
      <c r="AO875"/>
    </row>
    <row r="876" spans="1:41" s="1" customFormat="1" ht="42" customHeight="1" thickBot="1" x14ac:dyDescent="0.3">
      <c r="A876" s="638"/>
      <c r="B876" s="639"/>
      <c r="C876" s="640"/>
      <c r="D876" s="651"/>
      <c r="E876" s="53"/>
      <c r="F876" s="7"/>
      <c r="G876" s="491"/>
      <c r="H876" s="11"/>
      <c r="I876" s="7"/>
      <c r="J876" s="84"/>
      <c r="K876" s="87"/>
      <c r="L876" s="91"/>
      <c r="M876" s="91"/>
      <c r="N876" s="91"/>
      <c r="O876" s="91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  <c r="AD876" s="419">
        <f>SUM(AD877:AD880)</f>
        <v>0</v>
      </c>
      <c r="AE876" s="283"/>
      <c r="AF876" s="420">
        <f t="shared" ref="AF876" si="303">SUM(AF877:AF880)</f>
        <v>0</v>
      </c>
      <c r="AG876" s="252">
        <f>AF876</f>
        <v>0</v>
      </c>
      <c r="AH876" s="159"/>
      <c r="AN876"/>
      <c r="AO876"/>
    </row>
    <row r="877" spans="1:41" s="1" customFormat="1" ht="50.1" customHeight="1" thickBot="1" x14ac:dyDescent="0.3">
      <c r="A877" s="654"/>
      <c r="B877" s="230" t="s">
        <v>161</v>
      </c>
      <c r="C877" s="291" t="s">
        <v>1253</v>
      </c>
      <c r="D877" s="106">
        <v>10</v>
      </c>
      <c r="E877" s="16"/>
      <c r="F877" s="175"/>
      <c r="G877" s="175"/>
      <c r="H877" s="176"/>
      <c r="I877" s="176"/>
      <c r="J877" s="87"/>
      <c r="K877" s="91"/>
      <c r="L877" s="87"/>
      <c r="M877" s="91"/>
      <c r="N877" s="91"/>
      <c r="O877" s="91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  <c r="AD877" s="421">
        <f t="shared" ref="AD877:AD880" si="304">SUM(ROUNDUP(F877/D877,0),ROUNDUP(G877/D877,0),ROUNDUP(H877/D877,0),ROUNDUP(I877/D877,0),ROUNDUP(J877/D877,0),ROUNDUP(K877/D877,0),ROUNDUP(L877/D877,0),ROUNDUP(M877/D877,0),ROUNDUP(N877/D877,0),ROUNDUP(O877/D877,0),ROUNDUP(P877/D877,0),ROUNDUP(Q877/D877,0),ROUNDUP(R877/D877,0),ROUNDUP(S877/D877,0),ROUNDUP(T877/D877,0),ROUNDUP(U877/D877,0),ROUNDUP(V877/D877,0),ROUNDUP(W877/D877,0),ROUNDUP(X877/D877,0),ROUNDUP(Y877/D877,0),ROUNDUP(Z877/D877,0),ROUNDUP(AA877/D877,0),ROUNDUP(AB877/D877,0),ROUNDUP(AC877/D877,0))*D877</f>
        <v>0</v>
      </c>
      <c r="AE877" s="285">
        <v>8.0500000000000007</v>
      </c>
      <c r="AF877" s="418">
        <f t="shared" ref="AF877:AF880" si="305">AD877*AE877</f>
        <v>0</v>
      </c>
      <c r="AG877" s="207"/>
      <c r="AH877" s="159"/>
      <c r="AN877"/>
      <c r="AO877"/>
    </row>
    <row r="878" spans="1:41" s="1" customFormat="1" ht="50.1" customHeight="1" thickBot="1" x14ac:dyDescent="0.3">
      <c r="A878" s="654"/>
      <c r="B878" s="230" t="s">
        <v>162</v>
      </c>
      <c r="C878" s="291" t="s">
        <v>1254</v>
      </c>
      <c r="D878" s="106">
        <v>10</v>
      </c>
      <c r="E878" s="16"/>
      <c r="F878" s="175"/>
      <c r="G878" s="175"/>
      <c r="H878" s="92"/>
      <c r="I878" s="100"/>
      <c r="J878" s="91"/>
      <c r="K878" s="91"/>
      <c r="L878" s="91"/>
      <c r="M878" s="91"/>
      <c r="N878" s="91"/>
      <c r="O878" s="91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  <c r="AD878" s="421">
        <f t="shared" si="304"/>
        <v>0</v>
      </c>
      <c r="AE878" s="285">
        <v>9.92</v>
      </c>
      <c r="AF878" s="418">
        <f t="shared" si="305"/>
        <v>0</v>
      </c>
      <c r="AG878" s="207"/>
      <c r="AH878" s="159"/>
      <c r="AN878"/>
      <c r="AO878"/>
    </row>
    <row r="879" spans="1:41" s="1" customFormat="1" ht="50.1" customHeight="1" thickBot="1" x14ac:dyDescent="0.3">
      <c r="A879" s="654"/>
      <c r="B879" s="230" t="s">
        <v>163</v>
      </c>
      <c r="C879" s="291" t="s">
        <v>1255</v>
      </c>
      <c r="D879" s="106">
        <v>10</v>
      </c>
      <c r="E879" s="16"/>
      <c r="F879" s="175"/>
      <c r="G879" s="175"/>
      <c r="H879" s="91"/>
      <c r="I879" s="91"/>
      <c r="J879" s="91"/>
      <c r="K879" s="91"/>
      <c r="L879" s="91"/>
      <c r="M879" s="91"/>
      <c r="N879" s="91"/>
      <c r="O879" s="91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  <c r="AD879" s="421">
        <f t="shared" si="304"/>
        <v>0</v>
      </c>
      <c r="AE879" s="285">
        <v>18.05</v>
      </c>
      <c r="AF879" s="418">
        <f t="shared" si="305"/>
        <v>0</v>
      </c>
      <c r="AG879" s="207"/>
      <c r="AH879" s="159"/>
      <c r="AN879"/>
      <c r="AO879"/>
    </row>
    <row r="880" spans="1:41" s="135" customFormat="1" ht="50.1" customHeight="1" thickBot="1" x14ac:dyDescent="0.3">
      <c r="A880" s="654"/>
      <c r="B880" s="230" t="s">
        <v>164</v>
      </c>
      <c r="C880" s="291" t="s">
        <v>1256</v>
      </c>
      <c r="D880" s="106">
        <v>10</v>
      </c>
      <c r="E880" s="16"/>
      <c r="F880" s="175"/>
      <c r="G880" s="175"/>
      <c r="H880" s="84"/>
      <c r="I880" s="84"/>
      <c r="J880" s="91"/>
      <c r="K880" s="91"/>
      <c r="L880" s="91"/>
      <c r="M880" s="84"/>
      <c r="N880" s="91"/>
      <c r="O880" s="91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  <c r="AD880" s="421">
        <f t="shared" si="304"/>
        <v>0</v>
      </c>
      <c r="AE880" s="285">
        <v>32.15</v>
      </c>
      <c r="AF880" s="418">
        <f t="shared" si="305"/>
        <v>0</v>
      </c>
      <c r="AG880" s="207"/>
      <c r="AH880" s="159"/>
      <c r="AN880"/>
      <c r="AO880"/>
    </row>
    <row r="881" spans="1:41" s="3" customFormat="1" ht="50.1" customHeight="1" thickBot="1" x14ac:dyDescent="0.3">
      <c r="A881" s="632" t="s">
        <v>466</v>
      </c>
      <c r="B881" s="633"/>
      <c r="C881" s="634"/>
      <c r="D881" s="649" t="s">
        <v>467</v>
      </c>
      <c r="E881" s="197"/>
      <c r="F881" s="62" t="s">
        <v>61</v>
      </c>
      <c r="G881" s="62" t="s">
        <v>471</v>
      </c>
      <c r="H881" s="87"/>
      <c r="I881" s="87"/>
      <c r="J881" s="82"/>
      <c r="K881" s="84"/>
      <c r="L881" s="84"/>
      <c r="M881" s="87"/>
      <c r="N881" s="91"/>
      <c r="O881" s="87"/>
      <c r="P881" s="91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412" t="s">
        <v>2</v>
      </c>
      <c r="AE881" s="369" t="s">
        <v>304</v>
      </c>
      <c r="AF881" s="418" t="s">
        <v>305</v>
      </c>
      <c r="AG881" s="207"/>
      <c r="AH881" s="159"/>
      <c r="AN881"/>
      <c r="AO881"/>
    </row>
    <row r="882" spans="1:41" s="1" customFormat="1" ht="50.1" customHeight="1" thickBot="1" x14ac:dyDescent="0.3">
      <c r="A882" s="635"/>
      <c r="B882" s="636"/>
      <c r="C882" s="637"/>
      <c r="D882" s="650"/>
      <c r="E882" s="52"/>
      <c r="F882" s="63" t="s">
        <v>12</v>
      </c>
      <c r="G882" s="63" t="s">
        <v>5</v>
      </c>
      <c r="H882" s="100"/>
      <c r="I882" s="100"/>
      <c r="J882" s="82"/>
      <c r="K882" s="87"/>
      <c r="L882" s="87"/>
      <c r="M882" s="100"/>
      <c r="N882" s="91"/>
      <c r="O882" s="91"/>
      <c r="P882" s="87"/>
      <c r="Q882" s="91"/>
      <c r="R882" s="91"/>
      <c r="S882" s="91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  <c r="AD882" s="419"/>
      <c r="AE882" s="285"/>
      <c r="AF882" s="418"/>
      <c r="AG882" s="207"/>
      <c r="AH882" s="159"/>
      <c r="AN882"/>
      <c r="AO882"/>
    </row>
    <row r="883" spans="1:41" s="1" customFormat="1" ht="42" customHeight="1" thickBot="1" x14ac:dyDescent="0.3">
      <c r="A883" s="638"/>
      <c r="B883" s="639"/>
      <c r="C883" s="640"/>
      <c r="D883" s="651"/>
      <c r="E883" s="53"/>
      <c r="F883" s="7"/>
      <c r="G883" s="491"/>
      <c r="H883" s="91"/>
      <c r="I883" s="91"/>
      <c r="J883" s="97"/>
      <c r="K883" s="92"/>
      <c r="L883" s="92"/>
      <c r="M883" s="91"/>
      <c r="N883" s="91"/>
      <c r="O883" s="91"/>
      <c r="P883" s="91"/>
      <c r="Q883" s="91"/>
      <c r="R883" s="91"/>
      <c r="S883" s="91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  <c r="AD883" s="419">
        <f>SUM(AD884:AD886)</f>
        <v>0</v>
      </c>
      <c r="AE883" s="283"/>
      <c r="AF883" s="420">
        <f t="shared" ref="AF883" si="306">SUM(AF884:AF886)</f>
        <v>0</v>
      </c>
      <c r="AG883" s="252">
        <f>AF883</f>
        <v>0</v>
      </c>
      <c r="AH883" s="159"/>
      <c r="AN883"/>
      <c r="AO883"/>
    </row>
    <row r="884" spans="1:41" s="1" customFormat="1" ht="50.1" customHeight="1" thickBot="1" x14ac:dyDescent="0.3">
      <c r="A884" s="648"/>
      <c r="B884" s="230" t="s">
        <v>175</v>
      </c>
      <c r="C884" s="291" t="s">
        <v>1257</v>
      </c>
      <c r="D884" s="106">
        <v>10</v>
      </c>
      <c r="E884" s="16"/>
      <c r="F884" s="175"/>
      <c r="G884" s="175"/>
      <c r="H884" s="84"/>
      <c r="I884" s="84"/>
      <c r="J884" s="84"/>
      <c r="K884" s="91"/>
      <c r="L884" s="91"/>
      <c r="M884" s="84"/>
      <c r="N884" s="91"/>
      <c r="O884" s="91"/>
      <c r="P884" s="91"/>
      <c r="Q884" s="91"/>
      <c r="R884" s="91"/>
      <c r="S884" s="91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  <c r="AD884" s="421">
        <f t="shared" ref="AD884:AD886" si="307">SUM(ROUNDUP(F884/D884,0),ROUNDUP(G884/D884,0),ROUNDUP(H884/D884,0),ROUNDUP(I884/D884,0),ROUNDUP(J884/D884,0),ROUNDUP(K884/D884,0),ROUNDUP(L884/D884,0),ROUNDUP(M884/D884,0),ROUNDUP(N884/D884,0),ROUNDUP(O884/D884,0),ROUNDUP(P884/D884,0),ROUNDUP(Q884/D884,0),ROUNDUP(R884/D884,0),ROUNDUP(S884/D884,0),ROUNDUP(T884/D884,0),ROUNDUP(U884/D884,0),ROUNDUP(V884/D884,0),ROUNDUP(W884/D884,0),ROUNDUP(X884/D884,0),ROUNDUP(Y884/D884,0),ROUNDUP(Z884/D884,0),ROUNDUP(AA884/D884,0),ROUNDUP(AB884/D884,0),ROUNDUP(AC884/D884,0))*D884</f>
        <v>0</v>
      </c>
      <c r="AE884" s="285">
        <v>10.62</v>
      </c>
      <c r="AF884" s="418">
        <f t="shared" ref="AF884:AF886" si="308">AD884*AE884</f>
        <v>0</v>
      </c>
      <c r="AG884" s="207"/>
      <c r="AH884" s="159"/>
      <c r="AN884"/>
      <c r="AO884"/>
    </row>
    <row r="885" spans="1:41" s="1" customFormat="1" ht="50.1" customHeight="1" thickBot="1" x14ac:dyDescent="0.3">
      <c r="A885" s="648"/>
      <c r="B885" s="230" t="s">
        <v>176</v>
      </c>
      <c r="C885" s="291" t="s">
        <v>1258</v>
      </c>
      <c r="D885" s="106">
        <v>10</v>
      </c>
      <c r="E885" s="16"/>
      <c r="F885" s="175"/>
      <c r="G885" s="175"/>
      <c r="H885" s="84"/>
      <c r="I885" s="84"/>
      <c r="J885" s="84"/>
      <c r="K885" s="84"/>
      <c r="L885" s="84"/>
      <c r="M885" s="84"/>
      <c r="N885" s="91"/>
      <c r="O885" s="91"/>
      <c r="P885" s="91"/>
      <c r="Q885" s="91"/>
      <c r="R885" s="91"/>
      <c r="S885" s="91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  <c r="AD885" s="421">
        <f t="shared" si="307"/>
        <v>0</v>
      </c>
      <c r="AE885" s="285">
        <v>12.85</v>
      </c>
      <c r="AF885" s="418">
        <f t="shared" si="308"/>
        <v>0</v>
      </c>
      <c r="AG885" s="207"/>
      <c r="AH885" s="159"/>
      <c r="AN885"/>
      <c r="AO885"/>
    </row>
    <row r="886" spans="1:41" s="3" customFormat="1" ht="50.1" customHeight="1" thickBot="1" x14ac:dyDescent="0.3">
      <c r="A886" s="648"/>
      <c r="B886" s="230" t="s">
        <v>177</v>
      </c>
      <c r="C886" s="291" t="s">
        <v>1259</v>
      </c>
      <c r="D886" s="106">
        <v>10</v>
      </c>
      <c r="E886" s="16"/>
      <c r="F886" s="175"/>
      <c r="G886" s="175"/>
      <c r="H886" s="84"/>
      <c r="I886" s="84"/>
      <c r="J886" s="84"/>
      <c r="K886" s="84"/>
      <c r="L886" s="84"/>
      <c r="M886" s="87"/>
      <c r="N886" s="87"/>
      <c r="O886" s="87"/>
      <c r="P886" s="91"/>
      <c r="Q886" s="91"/>
      <c r="R886" s="91"/>
      <c r="S886" s="91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  <c r="AD886" s="421">
        <f t="shared" si="307"/>
        <v>0</v>
      </c>
      <c r="AE886" s="285">
        <v>14.28</v>
      </c>
      <c r="AF886" s="418">
        <f t="shared" si="308"/>
        <v>0</v>
      </c>
      <c r="AG886" s="207"/>
      <c r="AH886" s="159"/>
      <c r="AN886"/>
      <c r="AO886"/>
    </row>
    <row r="887" spans="1:41" s="3" customFormat="1" ht="50.1" customHeight="1" thickBot="1" x14ac:dyDescent="0.3">
      <c r="A887" s="632" t="s">
        <v>466</v>
      </c>
      <c r="B887" s="633"/>
      <c r="C887" s="634"/>
      <c r="D887" s="649" t="s">
        <v>467</v>
      </c>
      <c r="E887" s="197"/>
      <c r="F887" s="62" t="s">
        <v>61</v>
      </c>
      <c r="G887" s="62" t="s">
        <v>471</v>
      </c>
      <c r="H887" s="344" t="s">
        <v>80</v>
      </c>
      <c r="I887" s="595" t="s">
        <v>482</v>
      </c>
      <c r="J887" s="347" t="s">
        <v>470</v>
      </c>
      <c r="K887" s="91"/>
      <c r="L887" s="91"/>
      <c r="M887" s="91"/>
      <c r="N887" s="91"/>
      <c r="O887" s="83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412" t="s">
        <v>2</v>
      </c>
      <c r="AE887" s="369" t="s">
        <v>304</v>
      </c>
      <c r="AF887" s="418" t="s">
        <v>305</v>
      </c>
      <c r="AG887" s="207"/>
      <c r="AH887" s="159"/>
      <c r="AN887"/>
      <c r="AO887"/>
    </row>
    <row r="888" spans="1:41" s="3" customFormat="1" ht="50.1" customHeight="1" thickBot="1" x14ac:dyDescent="0.3">
      <c r="A888" s="635"/>
      <c r="B888" s="636"/>
      <c r="C888" s="637"/>
      <c r="D888" s="650"/>
      <c r="E888" s="52"/>
      <c r="F888" s="63" t="s">
        <v>12</v>
      </c>
      <c r="G888" s="63" t="s">
        <v>5</v>
      </c>
      <c r="H888" s="345" t="s">
        <v>81</v>
      </c>
      <c r="I888" s="346" t="s">
        <v>82</v>
      </c>
      <c r="J888" s="346" t="s">
        <v>4</v>
      </c>
      <c r="K888" s="91"/>
      <c r="L888" s="91"/>
      <c r="M888" s="91"/>
      <c r="N888" s="91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419"/>
      <c r="AE888" s="285"/>
      <c r="AF888" s="418"/>
      <c r="AG888" s="207"/>
      <c r="AH888" s="159"/>
      <c r="AN888"/>
      <c r="AO888"/>
    </row>
    <row r="889" spans="1:41" s="1" customFormat="1" ht="40.5" customHeight="1" thickBot="1" x14ac:dyDescent="0.3">
      <c r="A889" s="638"/>
      <c r="B889" s="639"/>
      <c r="C889" s="640"/>
      <c r="D889" s="651"/>
      <c r="E889" s="53"/>
      <c r="F889" s="7"/>
      <c r="G889" s="7"/>
      <c r="H889" s="14"/>
      <c r="I889" s="7"/>
      <c r="J889" s="11"/>
      <c r="K889" s="91"/>
      <c r="L889" s="91"/>
      <c r="M889" s="91"/>
      <c r="N889" s="91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419">
        <f>SUM(AD890:AD896)</f>
        <v>0</v>
      </c>
      <c r="AE889" s="283"/>
      <c r="AF889" s="420">
        <f t="shared" ref="AF889" si="309">SUM(AF890:AF896)</f>
        <v>0</v>
      </c>
      <c r="AG889" s="252">
        <f>AF889</f>
        <v>0</v>
      </c>
      <c r="AH889" s="159"/>
      <c r="AN889"/>
      <c r="AO889"/>
    </row>
    <row r="890" spans="1:41" s="1" customFormat="1" ht="39.950000000000003" customHeight="1" thickBot="1" x14ac:dyDescent="0.3">
      <c r="A890" s="648"/>
      <c r="B890" s="230" t="s">
        <v>183</v>
      </c>
      <c r="C890" s="291" t="s">
        <v>1260</v>
      </c>
      <c r="D890" s="106">
        <v>10</v>
      </c>
      <c r="E890" s="16"/>
      <c r="F890" s="175"/>
      <c r="G890" s="175"/>
      <c r="H890" s="176"/>
      <c r="I890" s="97"/>
      <c r="J890" s="176"/>
      <c r="K890" s="91"/>
      <c r="L890" s="91"/>
      <c r="M890" s="91"/>
      <c r="N890" s="91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  <c r="AD890" s="421">
        <f t="shared" ref="AD890:AD896" si="310">SUM(ROUNDUP(F890/D890,0),ROUNDUP(G890/D890,0),ROUNDUP(H890/D890,0),ROUNDUP(I890/D890,0),ROUNDUP(J890/D890,0),ROUNDUP(K890/D890,0),ROUNDUP(L890/D890,0),ROUNDUP(M890/D890,0),ROUNDUP(N890/D890,0),ROUNDUP(O890/D890,0),ROUNDUP(P890/D890,0),ROUNDUP(Q890/D890,0),ROUNDUP(R890/D890,0),ROUNDUP(S890/D890,0),ROUNDUP(T890/D890,0),ROUNDUP(U890/D890,0),ROUNDUP(V890/D890,0),ROUNDUP(W890/D890,0),ROUNDUP(X890/D890,0),ROUNDUP(Y890/D890,0),ROUNDUP(Z890/D890,0),ROUNDUP(AA890/D890,0),ROUNDUP(AB890/D890,0),ROUNDUP(AC890/D890,0))*D890</f>
        <v>0</v>
      </c>
      <c r="AE890" s="285">
        <v>1.6</v>
      </c>
      <c r="AF890" s="418">
        <f t="shared" ref="AF890:AF896" si="311">AD890*AE890</f>
        <v>0</v>
      </c>
      <c r="AG890" s="207"/>
      <c r="AH890" s="159"/>
      <c r="AN890"/>
      <c r="AO890"/>
    </row>
    <row r="891" spans="1:41" s="3" customFormat="1" ht="39.950000000000003" customHeight="1" thickBot="1" x14ac:dyDescent="0.3">
      <c r="A891" s="648"/>
      <c r="B891" s="230" t="s">
        <v>184</v>
      </c>
      <c r="C891" s="291" t="s">
        <v>1261</v>
      </c>
      <c r="D891" s="106">
        <v>10</v>
      </c>
      <c r="E891" s="16"/>
      <c r="F891" s="175"/>
      <c r="G891" s="175"/>
      <c r="H891" s="96"/>
      <c r="I891" s="97"/>
      <c r="J891" s="92"/>
      <c r="K891" s="91"/>
      <c r="L891" s="91"/>
      <c r="M891" s="91"/>
      <c r="N891" s="91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421">
        <f t="shared" si="310"/>
        <v>0</v>
      </c>
      <c r="AE891" s="285">
        <v>1.83</v>
      </c>
      <c r="AF891" s="418">
        <f t="shared" si="311"/>
        <v>0</v>
      </c>
      <c r="AG891" s="207"/>
      <c r="AH891" s="159"/>
      <c r="AN891"/>
      <c r="AO891"/>
    </row>
    <row r="892" spans="1:41" s="3" customFormat="1" ht="39.950000000000003" customHeight="1" thickBot="1" x14ac:dyDescent="0.3">
      <c r="A892" s="648"/>
      <c r="B892" s="230" t="s">
        <v>185</v>
      </c>
      <c r="C892" s="291" t="s">
        <v>1262</v>
      </c>
      <c r="D892" s="106">
        <v>10</v>
      </c>
      <c r="E892" s="16"/>
      <c r="F892" s="175"/>
      <c r="G892" s="175"/>
      <c r="H892" s="96"/>
      <c r="I892" s="176"/>
      <c r="J892" s="91"/>
      <c r="K892" s="91"/>
      <c r="L892" s="91"/>
      <c r="M892" s="91"/>
      <c r="N892" s="91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421">
        <f t="shared" si="310"/>
        <v>0</v>
      </c>
      <c r="AE892" s="285">
        <v>2.6</v>
      </c>
      <c r="AF892" s="418">
        <f t="shared" si="311"/>
        <v>0</v>
      </c>
      <c r="AG892" s="207"/>
      <c r="AH892" s="159"/>
      <c r="AN892"/>
      <c r="AO892"/>
    </row>
    <row r="893" spans="1:41" s="1" customFormat="1" ht="39.950000000000003" customHeight="1" thickBot="1" x14ac:dyDescent="0.3">
      <c r="A893" s="648"/>
      <c r="B893" s="230" t="s">
        <v>186</v>
      </c>
      <c r="C893" s="291" t="s">
        <v>1263</v>
      </c>
      <c r="D893" s="106">
        <v>10</v>
      </c>
      <c r="E893" s="16"/>
      <c r="F893" s="175"/>
      <c r="G893" s="175"/>
      <c r="H893" s="96"/>
      <c r="I893" s="176"/>
      <c r="J893" s="84"/>
      <c r="K893" s="103"/>
      <c r="L893" s="87"/>
      <c r="M893" s="91"/>
      <c r="N893" s="91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421">
        <f t="shared" si="310"/>
        <v>0</v>
      </c>
      <c r="AE893" s="285">
        <v>3.52</v>
      </c>
      <c r="AF893" s="418">
        <f t="shared" si="311"/>
        <v>0</v>
      </c>
      <c r="AG893" s="207"/>
      <c r="AH893" s="159"/>
      <c r="AN893"/>
      <c r="AO893"/>
    </row>
    <row r="894" spans="1:41" s="1" customFormat="1" ht="39.950000000000003" customHeight="1" thickBot="1" x14ac:dyDescent="0.3">
      <c r="A894" s="648"/>
      <c r="B894" s="230" t="s">
        <v>187</v>
      </c>
      <c r="C894" s="291" t="s">
        <v>1264</v>
      </c>
      <c r="D894" s="106">
        <v>10</v>
      </c>
      <c r="E894" s="16"/>
      <c r="F894" s="175"/>
      <c r="G894" s="175"/>
      <c r="H894" s="96"/>
      <c r="I894" s="176"/>
      <c r="J894" s="84"/>
      <c r="K894" s="92"/>
      <c r="L894" s="92"/>
      <c r="M894" s="91"/>
      <c r="N894" s="91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421">
        <f t="shared" si="310"/>
        <v>0</v>
      </c>
      <c r="AE894" s="285">
        <v>4.99</v>
      </c>
      <c r="AF894" s="418">
        <f t="shared" si="311"/>
        <v>0</v>
      </c>
      <c r="AG894" s="207"/>
      <c r="AH894" s="159"/>
      <c r="AN894"/>
      <c r="AO894"/>
    </row>
    <row r="895" spans="1:41" s="1" customFormat="1" ht="39.950000000000003" customHeight="1" thickBot="1" x14ac:dyDescent="0.3">
      <c r="A895" s="648"/>
      <c r="B895" s="230" t="s">
        <v>188</v>
      </c>
      <c r="C895" s="291" t="s">
        <v>1265</v>
      </c>
      <c r="D895" s="106">
        <v>10</v>
      </c>
      <c r="E895" s="16"/>
      <c r="F895" s="175"/>
      <c r="G895" s="175"/>
      <c r="H895" s="96"/>
      <c r="I895" s="96"/>
      <c r="J895" s="91"/>
      <c r="K895" s="91"/>
      <c r="L895" s="91"/>
      <c r="M895" s="91"/>
      <c r="N895" s="91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  <c r="AD895" s="421">
        <f t="shared" si="310"/>
        <v>0</v>
      </c>
      <c r="AE895" s="285">
        <v>6.12</v>
      </c>
      <c r="AF895" s="418">
        <f t="shared" si="311"/>
        <v>0</v>
      </c>
      <c r="AG895" s="207"/>
      <c r="AH895" s="159"/>
      <c r="AN895"/>
      <c r="AO895"/>
    </row>
    <row r="896" spans="1:41" s="1" customFormat="1" ht="39.950000000000003" customHeight="1" thickBot="1" x14ac:dyDescent="0.3">
      <c r="A896" s="648"/>
      <c r="B896" s="230" t="s">
        <v>189</v>
      </c>
      <c r="C896" s="291" t="s">
        <v>1266</v>
      </c>
      <c r="D896" s="106">
        <v>10</v>
      </c>
      <c r="E896" s="16"/>
      <c r="F896" s="175"/>
      <c r="G896" s="175"/>
      <c r="H896" s="84"/>
      <c r="I896" s="84"/>
      <c r="J896" s="87"/>
      <c r="K896" s="84"/>
      <c r="L896" s="84"/>
      <c r="M896" s="91"/>
      <c r="N896" s="91"/>
      <c r="O896" s="91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421">
        <f t="shared" si="310"/>
        <v>0</v>
      </c>
      <c r="AE896" s="285">
        <v>9.8000000000000007</v>
      </c>
      <c r="AF896" s="418">
        <f t="shared" si="311"/>
        <v>0</v>
      </c>
      <c r="AG896" s="207"/>
      <c r="AH896" s="159"/>
      <c r="AN896"/>
      <c r="AO896"/>
    </row>
    <row r="897" spans="1:41" ht="50.1" customHeight="1" thickBot="1" x14ac:dyDescent="0.3">
      <c r="A897" s="632" t="s">
        <v>466</v>
      </c>
      <c r="B897" s="633"/>
      <c r="C897" s="634"/>
      <c r="D897" s="649" t="s">
        <v>467</v>
      </c>
      <c r="E897" s="197"/>
      <c r="F897" s="62" t="s">
        <v>61</v>
      </c>
      <c r="G897" s="62" t="s">
        <v>471</v>
      </c>
      <c r="H897" s="96"/>
      <c r="I897" s="96"/>
      <c r="J897" s="87"/>
      <c r="K897" s="84"/>
      <c r="L897" s="84"/>
      <c r="M897" s="91"/>
      <c r="N897" s="91"/>
      <c r="O897" s="91"/>
      <c r="P897" s="91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412" t="s">
        <v>2</v>
      </c>
      <c r="AE897" s="369" t="s">
        <v>304</v>
      </c>
      <c r="AF897" s="418" t="s">
        <v>305</v>
      </c>
      <c r="AG897" s="207"/>
      <c r="AH897" s="159"/>
    </row>
    <row r="898" spans="1:41" ht="50.1" customHeight="1" thickBot="1" x14ac:dyDescent="0.3">
      <c r="A898" s="635"/>
      <c r="B898" s="636"/>
      <c r="C898" s="637"/>
      <c r="D898" s="650"/>
      <c r="E898" s="52"/>
      <c r="F898" s="63" t="s">
        <v>12</v>
      </c>
      <c r="G898" s="63" t="s">
        <v>5</v>
      </c>
      <c r="H898" s="96"/>
      <c r="I898" s="96"/>
      <c r="J898" s="92"/>
      <c r="K898" s="84"/>
      <c r="L898" s="84"/>
      <c r="M898" s="91"/>
      <c r="N898" s="87"/>
      <c r="O898" s="91"/>
      <c r="P898" s="91"/>
      <c r="Q898" s="91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419"/>
      <c r="AE898" s="285"/>
      <c r="AF898" s="418"/>
      <c r="AG898" s="207"/>
      <c r="AH898" s="159"/>
    </row>
    <row r="899" spans="1:41" ht="51" customHeight="1" thickBot="1" x14ac:dyDescent="0.3">
      <c r="A899" s="638"/>
      <c r="B899" s="639"/>
      <c r="C899" s="640"/>
      <c r="D899" s="651"/>
      <c r="E899" s="53"/>
      <c r="F899" s="7"/>
      <c r="G899" s="491"/>
      <c r="H899" s="96"/>
      <c r="I899" s="96"/>
      <c r="J899" s="91"/>
      <c r="K899" s="84"/>
      <c r="L899" s="84"/>
      <c r="M899" s="91"/>
      <c r="N899" s="91"/>
      <c r="O899" s="91"/>
      <c r="P899" s="91"/>
      <c r="Q899" s="91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  <c r="AD899" s="419">
        <f>SUM(AD900:AD903)</f>
        <v>0</v>
      </c>
      <c r="AE899" s="283"/>
      <c r="AF899" s="420">
        <f t="shared" ref="AF899" si="312">SUM(AF900:AF903)</f>
        <v>0</v>
      </c>
      <c r="AG899" s="252">
        <f>AF899</f>
        <v>0</v>
      </c>
      <c r="AH899" s="159"/>
    </row>
    <row r="900" spans="1:41" ht="50.1" customHeight="1" thickBot="1" x14ac:dyDescent="0.3">
      <c r="A900" s="648"/>
      <c r="B900" s="230" t="s">
        <v>165</v>
      </c>
      <c r="C900" s="291" t="s">
        <v>1267</v>
      </c>
      <c r="D900" s="106">
        <v>10</v>
      </c>
      <c r="E900" s="16"/>
      <c r="F900" s="175"/>
      <c r="G900" s="175"/>
      <c r="H900" s="84"/>
      <c r="I900" s="84"/>
      <c r="J900" s="84"/>
      <c r="K900" s="87"/>
      <c r="L900" s="87"/>
      <c r="M900" s="82"/>
      <c r="N900" s="91"/>
      <c r="O900" s="91"/>
      <c r="P900" s="87"/>
      <c r="Q900" s="91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421">
        <f t="shared" ref="AD900:AD903" si="313">SUM(ROUNDUP(F900/D900,0),ROUNDUP(G900/D900,0),ROUNDUP(H900/D900,0),ROUNDUP(I900/D900,0),ROUNDUP(J900/D900,0),ROUNDUP(K900/D900,0),ROUNDUP(L900/D900,0),ROUNDUP(M900/D900,0),ROUNDUP(N900/D900,0),ROUNDUP(O900/D900,0),ROUNDUP(P900/D900,0),ROUNDUP(Q900/D900,0),ROUNDUP(R900/D900,0),ROUNDUP(S900/D900,0),ROUNDUP(T900/D900,0),ROUNDUP(U900/D900,0),ROUNDUP(V900/D900,0),ROUNDUP(W900/D900,0),ROUNDUP(X900/D900,0),ROUNDUP(Y900/D900,0),ROUNDUP(Z900/D900,0),ROUNDUP(AA900/D900,0),ROUNDUP(AB900/D900,0),ROUNDUP(AC900/D900,0))*D900</f>
        <v>0</v>
      </c>
      <c r="AE900" s="285">
        <v>6.64</v>
      </c>
      <c r="AF900" s="418">
        <f t="shared" ref="AF900:AF903" si="314">AD900*AE900</f>
        <v>0</v>
      </c>
      <c r="AG900" s="207"/>
      <c r="AH900" s="159"/>
    </row>
    <row r="901" spans="1:41" ht="50.1" customHeight="1" thickBot="1" x14ac:dyDescent="0.3">
      <c r="A901" s="648"/>
      <c r="B901" s="230" t="s">
        <v>166</v>
      </c>
      <c r="C901" s="291" t="s">
        <v>1268</v>
      </c>
      <c r="D901" s="106">
        <v>10</v>
      </c>
      <c r="E901" s="16"/>
      <c r="F901" s="175"/>
      <c r="G901" s="175"/>
      <c r="H901" s="84"/>
      <c r="I901" s="84"/>
      <c r="J901" s="84"/>
      <c r="K901" s="100"/>
      <c r="L901" s="100"/>
      <c r="M901" s="97"/>
      <c r="N901" s="91"/>
      <c r="O901" s="91"/>
      <c r="P901" s="91"/>
      <c r="Q901" s="91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421">
        <f t="shared" si="313"/>
        <v>0</v>
      </c>
      <c r="AE901" s="285">
        <v>8.39</v>
      </c>
      <c r="AF901" s="418">
        <f t="shared" si="314"/>
        <v>0</v>
      </c>
      <c r="AG901" s="207"/>
      <c r="AH901" s="159"/>
    </row>
    <row r="902" spans="1:41" ht="50.1" customHeight="1" thickBot="1" x14ac:dyDescent="0.3">
      <c r="A902" s="648"/>
      <c r="B902" s="230" t="s">
        <v>167</v>
      </c>
      <c r="C902" s="291" t="s">
        <v>1269</v>
      </c>
      <c r="D902" s="106">
        <v>10</v>
      </c>
      <c r="E902" s="16"/>
      <c r="F902" s="175"/>
      <c r="G902" s="175"/>
      <c r="H902" s="84"/>
      <c r="I902" s="84"/>
      <c r="J902" s="84"/>
      <c r="K902" s="91"/>
      <c r="L902" s="91"/>
      <c r="M902" s="97"/>
      <c r="N902" s="91"/>
      <c r="O902" s="91"/>
      <c r="P902" s="91"/>
      <c r="Q902" s="91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  <c r="AD902" s="421">
        <f t="shared" si="313"/>
        <v>0</v>
      </c>
      <c r="AE902" s="285">
        <v>16.920000000000002</v>
      </c>
      <c r="AF902" s="418">
        <f t="shared" si="314"/>
        <v>0</v>
      </c>
      <c r="AG902" s="207"/>
      <c r="AH902" s="159"/>
    </row>
    <row r="903" spans="1:41" s="135" customFormat="1" ht="50.1" customHeight="1" thickBot="1" x14ac:dyDescent="0.3">
      <c r="A903" s="648"/>
      <c r="B903" s="230" t="s">
        <v>168</v>
      </c>
      <c r="C903" s="291" t="s">
        <v>1270</v>
      </c>
      <c r="D903" s="106">
        <v>10</v>
      </c>
      <c r="E903" s="16"/>
      <c r="F903" s="175"/>
      <c r="G903" s="175"/>
      <c r="H903" s="84"/>
      <c r="I903" s="84"/>
      <c r="J903" s="84"/>
      <c r="K903" s="84"/>
      <c r="L903" s="84"/>
      <c r="M903" s="97"/>
      <c r="N903" s="91"/>
      <c r="O903" s="91"/>
      <c r="P903" s="91"/>
      <c r="Q903" s="91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421">
        <f t="shared" si="313"/>
        <v>0</v>
      </c>
      <c r="AE903" s="285">
        <v>27.27</v>
      </c>
      <c r="AF903" s="418">
        <f t="shared" si="314"/>
        <v>0</v>
      </c>
      <c r="AG903" s="207"/>
      <c r="AH903" s="159"/>
      <c r="AN903"/>
      <c r="AO903"/>
    </row>
    <row r="904" spans="1:41" ht="50.1" customHeight="1" thickBot="1" x14ac:dyDescent="0.3">
      <c r="A904" s="632" t="s">
        <v>466</v>
      </c>
      <c r="B904" s="633"/>
      <c r="C904" s="634"/>
      <c r="D904" s="649" t="s">
        <v>467</v>
      </c>
      <c r="E904" s="197"/>
      <c r="F904" s="62" t="s">
        <v>371</v>
      </c>
      <c r="G904" s="62" t="s">
        <v>471</v>
      </c>
      <c r="H904" s="96"/>
      <c r="I904" s="96"/>
      <c r="J904" s="87"/>
      <c r="K904" s="84"/>
      <c r="L904" s="84"/>
      <c r="M904" s="97"/>
      <c r="N904" s="91"/>
      <c r="O904" s="91"/>
      <c r="P904" s="91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412" t="s">
        <v>2</v>
      </c>
      <c r="AE904" s="369" t="s">
        <v>304</v>
      </c>
      <c r="AF904" s="418" t="s">
        <v>305</v>
      </c>
      <c r="AG904" s="207"/>
      <c r="AH904" s="159"/>
    </row>
    <row r="905" spans="1:41" ht="50.1" customHeight="1" thickBot="1" x14ac:dyDescent="0.3">
      <c r="A905" s="635"/>
      <c r="B905" s="636"/>
      <c r="C905" s="637"/>
      <c r="D905" s="650"/>
      <c r="E905" s="52"/>
      <c r="F905" s="63" t="s">
        <v>12</v>
      </c>
      <c r="G905" s="63" t="s">
        <v>5</v>
      </c>
      <c r="H905" s="96"/>
      <c r="I905" s="96"/>
      <c r="J905" s="92"/>
      <c r="K905" s="84"/>
      <c r="L905" s="84"/>
      <c r="M905" s="97"/>
      <c r="N905" s="87"/>
      <c r="O905" s="91"/>
      <c r="P905" s="91"/>
      <c r="Q905" s="91"/>
      <c r="R905" s="91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419"/>
      <c r="AE905" s="285"/>
      <c r="AF905" s="418"/>
      <c r="AG905" s="207"/>
      <c r="AH905" s="159"/>
    </row>
    <row r="906" spans="1:41" ht="42" customHeight="1" thickBot="1" x14ac:dyDescent="0.3">
      <c r="A906" s="638"/>
      <c r="B906" s="639"/>
      <c r="C906" s="640"/>
      <c r="D906" s="651"/>
      <c r="E906" s="53"/>
      <c r="F906" s="7"/>
      <c r="G906" s="7"/>
      <c r="H906" s="96"/>
      <c r="I906" s="96"/>
      <c r="J906" s="91"/>
      <c r="K906" s="84"/>
      <c r="L906" s="84"/>
      <c r="M906" s="97"/>
      <c r="N906" s="92"/>
      <c r="O906" s="91"/>
      <c r="P906" s="91"/>
      <c r="Q906" s="91"/>
      <c r="R906" s="91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419">
        <f>SUM(AD907:AD910)</f>
        <v>0</v>
      </c>
      <c r="AE906" s="283"/>
      <c r="AF906" s="420">
        <f t="shared" ref="AF906" si="315">SUM(AF907:AF910)</f>
        <v>0</v>
      </c>
      <c r="AG906" s="252">
        <f>AF906</f>
        <v>0</v>
      </c>
      <c r="AH906" s="159"/>
    </row>
    <row r="907" spans="1:41" s="135" customFormat="1" ht="50.1" customHeight="1" thickBot="1" x14ac:dyDescent="0.3">
      <c r="A907" s="648"/>
      <c r="B907" s="230" t="s">
        <v>154</v>
      </c>
      <c r="C907" s="291" t="s">
        <v>1271</v>
      </c>
      <c r="D907" s="106">
        <v>10</v>
      </c>
      <c r="E907" s="16"/>
      <c r="F907" s="84"/>
      <c r="G907" s="84"/>
      <c r="H907" s="96"/>
      <c r="I907" s="96"/>
      <c r="J907" s="84"/>
      <c r="K907" s="84"/>
      <c r="L907" s="84"/>
      <c r="M907" s="97"/>
      <c r="N907" s="91"/>
      <c r="O907" s="91"/>
      <c r="P907" s="91"/>
      <c r="Q907" s="91"/>
      <c r="R907" s="91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  <c r="AD907" s="421">
        <f t="shared" ref="AD907:AD910" si="316">SUM(ROUNDUP(F907/D907,0),ROUNDUP(G907/D907,0),ROUNDUP(H907/D907,0),ROUNDUP(I907/D907,0),ROUNDUP(J907/D907,0),ROUNDUP(K907/D907,0),ROUNDUP(L907/D907,0),ROUNDUP(M907/D907,0),ROUNDUP(N907/D907,0),ROUNDUP(O907/D907,0),ROUNDUP(P907/D907,0),ROUNDUP(Q907/D907,0),ROUNDUP(R907/D907,0),ROUNDUP(S907/D907,0),ROUNDUP(T907/D907,0),ROUNDUP(U907/D907,0),ROUNDUP(V907/D907,0),ROUNDUP(W907/D907,0),ROUNDUP(X907/D907,0),ROUNDUP(Y907/D907,0),ROUNDUP(Z907/D907,0),ROUNDUP(AA907/D907,0),ROUNDUP(AB907/D907,0),ROUNDUP(AC907/D907,0))*D907</f>
        <v>0</v>
      </c>
      <c r="AE907" s="285">
        <v>4.24</v>
      </c>
      <c r="AF907" s="418">
        <f t="shared" ref="AF907:AF910" si="317">AD907*AE907</f>
        <v>0</v>
      </c>
      <c r="AG907" s="207"/>
      <c r="AH907" s="159"/>
      <c r="AN907"/>
      <c r="AO907"/>
    </row>
    <row r="908" spans="1:41" s="135" customFormat="1" ht="50.1" customHeight="1" thickBot="1" x14ac:dyDescent="0.3">
      <c r="A908" s="648"/>
      <c r="B908" s="230" t="s">
        <v>155</v>
      </c>
      <c r="C908" s="291" t="s">
        <v>1272</v>
      </c>
      <c r="D908" s="106">
        <v>10</v>
      </c>
      <c r="E908" s="16"/>
      <c r="F908" s="84"/>
      <c r="G908" s="84"/>
      <c r="H908" s="96"/>
      <c r="I908" s="96"/>
      <c r="J908" s="84"/>
      <c r="K908" s="96"/>
      <c r="L908" s="84"/>
      <c r="M908" s="87"/>
      <c r="N908" s="91"/>
      <c r="O908" s="87"/>
      <c r="P908" s="91"/>
      <c r="Q908" s="91"/>
      <c r="R908" s="91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421">
        <f t="shared" si="316"/>
        <v>0</v>
      </c>
      <c r="AE908" s="285">
        <v>6.39</v>
      </c>
      <c r="AF908" s="418">
        <f t="shared" si="317"/>
        <v>0</v>
      </c>
      <c r="AG908" s="207"/>
      <c r="AH908" s="159"/>
      <c r="AN908"/>
      <c r="AO908"/>
    </row>
    <row r="909" spans="1:41" ht="50.1" customHeight="1" thickBot="1" x14ac:dyDescent="0.3">
      <c r="A909" s="648"/>
      <c r="B909" s="230" t="s">
        <v>156</v>
      </c>
      <c r="C909" s="291" t="s">
        <v>1273</v>
      </c>
      <c r="D909" s="106">
        <v>10</v>
      </c>
      <c r="E909" s="16"/>
      <c r="F909" s="175"/>
      <c r="G909" s="175"/>
      <c r="H909" s="96"/>
      <c r="I909" s="96"/>
      <c r="J909" s="84"/>
      <c r="K909" s="96"/>
      <c r="L909" s="96"/>
      <c r="M909" s="100"/>
      <c r="N909" s="91"/>
      <c r="O909" s="91"/>
      <c r="P909" s="87"/>
      <c r="Q909" s="91"/>
      <c r="R909" s="91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421">
        <f t="shared" si="316"/>
        <v>0</v>
      </c>
      <c r="AE909" s="285">
        <v>10.02</v>
      </c>
      <c r="AF909" s="418">
        <f t="shared" si="317"/>
        <v>0</v>
      </c>
      <c r="AG909" s="207"/>
      <c r="AH909" s="159"/>
    </row>
    <row r="910" spans="1:41" ht="50.1" customHeight="1" thickBot="1" x14ac:dyDescent="0.3">
      <c r="A910" s="648"/>
      <c r="B910" s="230" t="s">
        <v>157</v>
      </c>
      <c r="C910" s="291" t="s">
        <v>1274</v>
      </c>
      <c r="D910" s="106">
        <v>10</v>
      </c>
      <c r="E910" s="16"/>
      <c r="F910" s="175"/>
      <c r="G910" s="175"/>
      <c r="H910" s="96"/>
      <c r="I910" s="96"/>
      <c r="J910" s="84"/>
      <c r="K910" s="96"/>
      <c r="L910" s="96"/>
      <c r="M910" s="97"/>
      <c r="N910" s="91"/>
      <c r="O910" s="91"/>
      <c r="P910" s="91"/>
      <c r="Q910" s="91"/>
      <c r="R910" s="91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421">
        <f t="shared" si="316"/>
        <v>0</v>
      </c>
      <c r="AE910" s="285">
        <v>11.57</v>
      </c>
      <c r="AF910" s="418">
        <f t="shared" si="317"/>
        <v>0</v>
      </c>
      <c r="AG910" s="207"/>
      <c r="AH910" s="159"/>
    </row>
    <row r="911" spans="1:41" ht="50.1" customHeight="1" thickBot="1" x14ac:dyDescent="0.3">
      <c r="A911" s="632" t="s">
        <v>466</v>
      </c>
      <c r="B911" s="633"/>
      <c r="C911" s="634"/>
      <c r="D911" s="649" t="s">
        <v>467</v>
      </c>
      <c r="E911" s="197"/>
      <c r="F911" s="62" t="s">
        <v>371</v>
      </c>
      <c r="G911" s="62" t="s">
        <v>471</v>
      </c>
      <c r="H911" s="97"/>
      <c r="I911" s="96"/>
      <c r="J911" s="87"/>
      <c r="K911" s="84"/>
      <c r="L911" s="84"/>
      <c r="M911" s="97"/>
      <c r="N911" s="91"/>
      <c r="O911" s="91"/>
      <c r="P911" s="91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412" t="s">
        <v>2</v>
      </c>
      <c r="AE911" s="369" t="s">
        <v>304</v>
      </c>
      <c r="AF911" s="418" t="s">
        <v>305</v>
      </c>
      <c r="AG911" s="207"/>
      <c r="AH911" s="159"/>
    </row>
    <row r="912" spans="1:41" ht="50.1" customHeight="1" thickBot="1" x14ac:dyDescent="0.3">
      <c r="A912" s="635"/>
      <c r="B912" s="636"/>
      <c r="C912" s="637"/>
      <c r="D912" s="650"/>
      <c r="E912" s="52"/>
      <c r="F912" s="63" t="s">
        <v>12</v>
      </c>
      <c r="G912" s="63" t="s">
        <v>5</v>
      </c>
      <c r="H912" s="96"/>
      <c r="I912" s="96"/>
      <c r="J912" s="92"/>
      <c r="K912" s="84"/>
      <c r="L912" s="84"/>
      <c r="M912" s="97"/>
      <c r="N912" s="87"/>
      <c r="O912" s="91"/>
      <c r="P912" s="91"/>
      <c r="Q912" s="91"/>
      <c r="R912" s="91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  <c r="AD912" s="419"/>
      <c r="AE912" s="285"/>
      <c r="AF912" s="418"/>
      <c r="AG912" s="207"/>
      <c r="AH912" s="159"/>
    </row>
    <row r="913" spans="1:41" ht="42" customHeight="1" thickBot="1" x14ac:dyDescent="0.3">
      <c r="A913" s="638"/>
      <c r="B913" s="639"/>
      <c r="C913" s="640"/>
      <c r="D913" s="651"/>
      <c r="E913" s="53"/>
      <c r="F913" s="7"/>
      <c r="G913" s="7"/>
      <c r="H913" s="96"/>
      <c r="I913" s="96"/>
      <c r="J913" s="91"/>
      <c r="K913" s="84"/>
      <c r="L913" s="84"/>
      <c r="M913" s="91"/>
      <c r="N913" s="91"/>
      <c r="O913" s="91"/>
      <c r="P913" s="91"/>
      <c r="Q913" s="91"/>
      <c r="R913" s="91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  <c r="AD913" s="419">
        <f>SUM(AD914:AD916)</f>
        <v>0</v>
      </c>
      <c r="AE913" s="283"/>
      <c r="AF913" s="420">
        <f t="shared" ref="AF913" si="318">SUM(AF914:AF916)</f>
        <v>0</v>
      </c>
      <c r="AG913" s="252">
        <f>AF913</f>
        <v>0</v>
      </c>
      <c r="AH913" s="159"/>
    </row>
    <row r="914" spans="1:41" ht="50.1" customHeight="1" thickBot="1" x14ac:dyDescent="0.3">
      <c r="A914" s="648"/>
      <c r="B914" s="230" t="s">
        <v>158</v>
      </c>
      <c r="C914" s="291" t="s">
        <v>1275</v>
      </c>
      <c r="D914" s="106">
        <v>1</v>
      </c>
      <c r="E914" s="16"/>
      <c r="F914" s="96"/>
      <c r="G914" s="96"/>
      <c r="H914" s="96"/>
      <c r="I914" s="96"/>
      <c r="J914" s="84"/>
      <c r="K914" s="96"/>
      <c r="L914" s="96"/>
      <c r="M914" s="84"/>
      <c r="N914" s="87"/>
      <c r="O914" s="91"/>
      <c r="P914" s="91"/>
      <c r="Q914" s="91"/>
      <c r="R914" s="91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  <c r="AD914" s="421">
        <f t="shared" ref="AD914:AD916" si="319">SUM(ROUNDUP(F914/D914,0),ROUNDUP(G914/D914,0),ROUNDUP(H914/D914,0),ROUNDUP(I914/D914,0),ROUNDUP(J914/D914,0),ROUNDUP(K914/D914,0),ROUNDUP(L914/D914,0),ROUNDUP(M914/D914,0),ROUNDUP(N914/D914,0),ROUNDUP(O914/D914,0),ROUNDUP(P914/D914,0),ROUNDUP(Q914/D914,0),ROUNDUP(R914/D914,0),ROUNDUP(S914/D914,0),ROUNDUP(T914/D914,0),ROUNDUP(U914/D914,0),ROUNDUP(V914/D914,0),ROUNDUP(W914/D914,0),ROUNDUP(X914/D914,0),ROUNDUP(Y914/D914,0),ROUNDUP(Z914/D914,0),ROUNDUP(AA914/D914,0),ROUNDUP(AB914/D914,0),ROUNDUP(AC914/D914,0))*D914</f>
        <v>0</v>
      </c>
      <c r="AE914" s="285">
        <v>21.31</v>
      </c>
      <c r="AF914" s="418">
        <f t="shared" ref="AF914:AF916" si="320">AD914*AE914</f>
        <v>0</v>
      </c>
      <c r="AG914" s="207"/>
      <c r="AH914" s="159"/>
    </row>
    <row r="915" spans="1:41" ht="50.1" customHeight="1" thickBot="1" x14ac:dyDescent="0.3">
      <c r="A915" s="648"/>
      <c r="B915" s="230" t="s">
        <v>159</v>
      </c>
      <c r="C915" s="291" t="s">
        <v>1276</v>
      </c>
      <c r="D915" s="106">
        <v>1</v>
      </c>
      <c r="E915" s="16"/>
      <c r="F915" s="175"/>
      <c r="G915" s="175"/>
      <c r="H915" s="96"/>
      <c r="I915" s="96"/>
      <c r="J915" s="84"/>
      <c r="K915" s="97"/>
      <c r="L915" s="97"/>
      <c r="M915" s="84"/>
      <c r="N915" s="92"/>
      <c r="O915" s="91"/>
      <c r="P915" s="91"/>
      <c r="Q915" s="91"/>
      <c r="R915" s="91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  <c r="AD915" s="421">
        <f t="shared" si="319"/>
        <v>0</v>
      </c>
      <c r="AE915" s="285">
        <v>25.38</v>
      </c>
      <c r="AF915" s="418">
        <f t="shared" si="320"/>
        <v>0</v>
      </c>
      <c r="AG915" s="207"/>
      <c r="AH915" s="159"/>
    </row>
    <row r="916" spans="1:41" ht="50.1" customHeight="1" thickBot="1" x14ac:dyDescent="0.3">
      <c r="A916" s="648"/>
      <c r="B916" s="230" t="s">
        <v>160</v>
      </c>
      <c r="C916" s="291" t="s">
        <v>1277</v>
      </c>
      <c r="D916" s="106">
        <v>1</v>
      </c>
      <c r="E916" s="16"/>
      <c r="F916" s="96"/>
      <c r="G916" s="96"/>
      <c r="H916" s="96"/>
      <c r="I916" s="96"/>
      <c r="J916" s="96"/>
      <c r="K916" s="97"/>
      <c r="L916" s="97"/>
      <c r="M916" s="91"/>
      <c r="N916" s="91"/>
      <c r="O916" s="87"/>
      <c r="P916" s="91"/>
      <c r="Q916" s="91"/>
      <c r="R916" s="91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  <c r="AD916" s="421">
        <f t="shared" si="319"/>
        <v>0</v>
      </c>
      <c r="AE916" s="285">
        <v>29.34</v>
      </c>
      <c r="AF916" s="418">
        <f t="shared" si="320"/>
        <v>0</v>
      </c>
      <c r="AG916" s="207"/>
      <c r="AH916" s="159"/>
    </row>
    <row r="917" spans="1:41" ht="50.1" customHeight="1" thickBot="1" x14ac:dyDescent="0.3">
      <c r="A917" s="632" t="s">
        <v>466</v>
      </c>
      <c r="B917" s="633"/>
      <c r="C917" s="634"/>
      <c r="D917" s="649" t="s">
        <v>467</v>
      </c>
      <c r="E917" s="197"/>
      <c r="F917" s="62" t="s">
        <v>61</v>
      </c>
      <c r="G917" s="97"/>
      <c r="H917" s="84"/>
      <c r="I917" s="82"/>
      <c r="J917" s="97"/>
      <c r="K917" s="84"/>
      <c r="L917" s="82"/>
      <c r="M917" s="91"/>
      <c r="N917" s="91"/>
      <c r="O917" s="91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412" t="s">
        <v>2</v>
      </c>
      <c r="AE917" s="369" t="s">
        <v>304</v>
      </c>
      <c r="AF917" s="418" t="s">
        <v>305</v>
      </c>
      <c r="AG917" s="207"/>
      <c r="AH917" s="159"/>
    </row>
    <row r="918" spans="1:41" s="3" customFormat="1" ht="50.1" customHeight="1" thickBot="1" x14ac:dyDescent="0.3">
      <c r="A918" s="635"/>
      <c r="B918" s="636"/>
      <c r="C918" s="637"/>
      <c r="D918" s="650"/>
      <c r="E918" s="52"/>
      <c r="F918" s="63" t="s">
        <v>12</v>
      </c>
      <c r="G918" s="97"/>
      <c r="H918" s="84"/>
      <c r="I918" s="82"/>
      <c r="J918" s="97"/>
      <c r="K918" s="84"/>
      <c r="L918" s="82"/>
      <c r="M918" s="91"/>
      <c r="N918" s="91"/>
      <c r="O918" s="91"/>
      <c r="P918" s="91"/>
      <c r="Q918" s="91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  <c r="AD918" s="419"/>
      <c r="AE918" s="285"/>
      <c r="AF918" s="418"/>
      <c r="AG918" s="207"/>
      <c r="AH918" s="159"/>
      <c r="AN918"/>
      <c r="AO918"/>
    </row>
    <row r="919" spans="1:41" s="3" customFormat="1" ht="45" customHeight="1" thickBot="1" x14ac:dyDescent="0.3">
      <c r="A919" s="638"/>
      <c r="B919" s="639"/>
      <c r="C919" s="640"/>
      <c r="D919" s="651"/>
      <c r="E919" s="53"/>
      <c r="F919" s="7"/>
      <c r="G919" s="97"/>
      <c r="H919" s="84"/>
      <c r="I919" s="97"/>
      <c r="J919" s="97"/>
      <c r="K919" s="84"/>
      <c r="L919" s="97"/>
      <c r="M919" s="87"/>
      <c r="N919" s="87"/>
      <c r="O919" s="91"/>
      <c r="P919" s="91"/>
      <c r="Q919" s="91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  <c r="AD919" s="419">
        <f>SUM(AD920:AD924)</f>
        <v>0</v>
      </c>
      <c r="AE919" s="283"/>
      <c r="AF919" s="420">
        <f t="shared" ref="AF919" si="321">SUM(AF920:AF924)</f>
        <v>0</v>
      </c>
      <c r="AG919" s="252">
        <f>AF919</f>
        <v>0</v>
      </c>
      <c r="AH919" s="159"/>
      <c r="AN919"/>
      <c r="AO919"/>
    </row>
    <row r="920" spans="1:41" s="1" customFormat="1" ht="50.1" customHeight="1" thickBot="1" x14ac:dyDescent="0.3">
      <c r="A920" s="648"/>
      <c r="B920" s="230" t="s">
        <v>178</v>
      </c>
      <c r="C920" s="291" t="s">
        <v>1278</v>
      </c>
      <c r="D920" s="106">
        <v>10</v>
      </c>
      <c r="E920" s="16"/>
      <c r="F920" s="175"/>
      <c r="G920" s="91"/>
      <c r="H920" s="91"/>
      <c r="I920" s="91"/>
      <c r="J920" s="96"/>
      <c r="K920" s="96"/>
      <c r="L920" s="97"/>
      <c r="M920" s="91"/>
      <c r="N920" s="91"/>
      <c r="O920" s="91"/>
      <c r="P920" s="91"/>
      <c r="Q920" s="91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  <c r="AD920" s="421">
        <f t="shared" ref="AD920:AD924" si="322">SUM(ROUNDUP(F920/D920,0),ROUNDUP(G920/D920,0),ROUNDUP(H920/D920,0),ROUNDUP(I920/D920,0),ROUNDUP(J920/D920,0),ROUNDUP(K920/D920,0),ROUNDUP(L920/D920,0),ROUNDUP(M920/D920,0),ROUNDUP(N920/D920,0),ROUNDUP(O920/D920,0),ROUNDUP(P920/D920,0),ROUNDUP(Q920/D920,0),ROUNDUP(R920/D920,0),ROUNDUP(S920/D920,0),ROUNDUP(T920/D920,0),ROUNDUP(U920/D920,0),ROUNDUP(V920/D920,0),ROUNDUP(W920/D920,0),ROUNDUP(X920/D920,0),ROUNDUP(Y920/D920,0),ROUNDUP(Z920/D920,0),ROUNDUP(AA920/D920,0),ROUNDUP(AB920/D920,0),ROUNDUP(AC920/D920,0))*D920</f>
        <v>0</v>
      </c>
      <c r="AE920" s="285">
        <v>4.87</v>
      </c>
      <c r="AF920" s="418">
        <f t="shared" ref="AF920:AF924" si="323">AD920*AE920</f>
        <v>0</v>
      </c>
      <c r="AG920" s="207"/>
      <c r="AH920" s="159"/>
      <c r="AN920"/>
      <c r="AO920"/>
    </row>
    <row r="921" spans="1:41" s="1" customFormat="1" ht="50.1" customHeight="1" thickBot="1" x14ac:dyDescent="0.3">
      <c r="A921" s="648"/>
      <c r="B921" s="230" t="s">
        <v>179</v>
      </c>
      <c r="C921" s="291" t="s">
        <v>1279</v>
      </c>
      <c r="D921" s="106">
        <v>10</v>
      </c>
      <c r="E921" s="16"/>
      <c r="F921" s="175"/>
      <c r="G921" s="91"/>
      <c r="H921" s="97"/>
      <c r="I921" s="96"/>
      <c r="J921" s="96"/>
      <c r="K921" s="96"/>
      <c r="L921" s="97"/>
      <c r="M921" s="91"/>
      <c r="N921" s="91"/>
      <c r="O921" s="91"/>
      <c r="P921" s="91"/>
      <c r="Q921" s="91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  <c r="AD921" s="421">
        <f t="shared" si="322"/>
        <v>0</v>
      </c>
      <c r="AE921" s="285">
        <v>7.93</v>
      </c>
      <c r="AF921" s="418">
        <f t="shared" si="323"/>
        <v>0</v>
      </c>
      <c r="AG921" s="207"/>
      <c r="AH921" s="159"/>
      <c r="AN921"/>
      <c r="AO921"/>
    </row>
    <row r="922" spans="1:41" s="3" customFormat="1" ht="50.1" customHeight="1" thickBot="1" x14ac:dyDescent="0.3">
      <c r="A922" s="648"/>
      <c r="B922" s="230" t="s">
        <v>180</v>
      </c>
      <c r="C922" s="291" t="s">
        <v>1280</v>
      </c>
      <c r="D922" s="106">
        <v>10</v>
      </c>
      <c r="E922" s="16"/>
      <c r="F922" s="175"/>
      <c r="G922" s="96"/>
      <c r="H922" s="91"/>
      <c r="I922" s="96"/>
      <c r="J922" s="96"/>
      <c r="K922" s="96"/>
      <c r="L922" s="87"/>
      <c r="M922" s="91"/>
      <c r="N922" s="91"/>
      <c r="O922" s="91"/>
      <c r="P922" s="91"/>
      <c r="Q922" s="91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  <c r="AD922" s="421">
        <f t="shared" si="322"/>
        <v>0</v>
      </c>
      <c r="AE922" s="285">
        <v>11</v>
      </c>
      <c r="AF922" s="418">
        <f t="shared" si="323"/>
        <v>0</v>
      </c>
      <c r="AG922" s="207"/>
      <c r="AH922" s="159"/>
      <c r="AN922"/>
      <c r="AO922"/>
    </row>
    <row r="923" spans="1:41" s="3" customFormat="1" ht="50.1" customHeight="1" thickBot="1" x14ac:dyDescent="0.3">
      <c r="A923" s="648"/>
      <c r="B923" s="230" t="s">
        <v>181</v>
      </c>
      <c r="C923" s="291" t="s">
        <v>1281</v>
      </c>
      <c r="D923" s="106">
        <v>10</v>
      </c>
      <c r="E923" s="16"/>
      <c r="F923" s="175"/>
      <c r="G923" s="97"/>
      <c r="H923" s="97"/>
      <c r="I923" s="84"/>
      <c r="J923" s="96"/>
      <c r="K923" s="96"/>
      <c r="L923" s="91"/>
      <c r="M923" s="91"/>
      <c r="N923" s="91"/>
      <c r="O923" s="91"/>
      <c r="P923" s="91"/>
      <c r="Q923" s="91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  <c r="AD923" s="421">
        <f t="shared" si="322"/>
        <v>0</v>
      </c>
      <c r="AE923" s="285">
        <v>14.15</v>
      </c>
      <c r="AF923" s="418">
        <f t="shared" si="323"/>
        <v>0</v>
      </c>
      <c r="AG923" s="207"/>
      <c r="AH923" s="159"/>
      <c r="AN923"/>
      <c r="AO923"/>
    </row>
    <row r="924" spans="1:41" s="1" customFormat="1" ht="50.1" customHeight="1" thickBot="1" x14ac:dyDescent="0.3">
      <c r="A924" s="648"/>
      <c r="B924" s="230" t="s">
        <v>182</v>
      </c>
      <c r="C924" s="291" t="s">
        <v>1282</v>
      </c>
      <c r="D924" s="106">
        <v>10</v>
      </c>
      <c r="E924" s="16"/>
      <c r="F924" s="175"/>
      <c r="G924" s="97"/>
      <c r="H924" s="97"/>
      <c r="I924" s="84"/>
      <c r="J924" s="97"/>
      <c r="K924" s="96"/>
      <c r="L924" s="91"/>
      <c r="M924" s="96"/>
      <c r="N924" s="87"/>
      <c r="O924" s="87"/>
      <c r="P924" s="91"/>
      <c r="Q924" s="91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  <c r="AD924" s="421">
        <f t="shared" si="322"/>
        <v>0</v>
      </c>
      <c r="AE924" s="285">
        <v>18.350000000000001</v>
      </c>
      <c r="AF924" s="418">
        <f t="shared" si="323"/>
        <v>0</v>
      </c>
      <c r="AG924" s="207"/>
      <c r="AH924" s="159"/>
      <c r="AN924"/>
      <c r="AO924"/>
    </row>
    <row r="925" spans="1:41" ht="50.1" customHeight="1" thickBot="1" x14ac:dyDescent="0.3">
      <c r="A925" s="632" t="s">
        <v>466</v>
      </c>
      <c r="B925" s="633"/>
      <c r="C925" s="634"/>
      <c r="D925" s="649" t="s">
        <v>467</v>
      </c>
      <c r="E925" s="197"/>
      <c r="F925" s="62" t="s">
        <v>61</v>
      </c>
      <c r="G925" s="96"/>
      <c r="H925" s="96"/>
      <c r="I925" s="96"/>
      <c r="J925" s="96"/>
      <c r="K925" s="96"/>
      <c r="L925" s="96"/>
      <c r="M925" s="96"/>
      <c r="N925" s="100"/>
      <c r="O925" s="92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412" t="s">
        <v>2</v>
      </c>
      <c r="AE925" s="369" t="s">
        <v>304</v>
      </c>
      <c r="AF925" s="418" t="s">
        <v>305</v>
      </c>
      <c r="AG925" s="207"/>
      <c r="AH925" s="159"/>
    </row>
    <row r="926" spans="1:41" s="3" customFormat="1" ht="50.1" customHeight="1" thickBot="1" x14ac:dyDescent="0.3">
      <c r="A926" s="635"/>
      <c r="B926" s="636"/>
      <c r="C926" s="637"/>
      <c r="D926" s="650"/>
      <c r="E926" s="52"/>
      <c r="F926" s="63" t="s">
        <v>12</v>
      </c>
      <c r="G926" s="96"/>
      <c r="H926" s="96"/>
      <c r="I926" s="96"/>
      <c r="J926" s="96"/>
      <c r="K926" s="96"/>
      <c r="L926" s="96"/>
      <c r="M926" s="96"/>
      <c r="N926" s="91"/>
      <c r="O926" s="91"/>
      <c r="P926" s="91"/>
      <c r="Q926" s="91"/>
      <c r="R926" s="91"/>
      <c r="S926" s="91"/>
      <c r="T926" s="91"/>
      <c r="U926" s="83"/>
      <c r="V926" s="83"/>
      <c r="W926" s="83"/>
      <c r="X926" s="83"/>
      <c r="Y926" s="83"/>
      <c r="Z926" s="83"/>
      <c r="AA926" s="83"/>
      <c r="AB926" s="83"/>
      <c r="AC926" s="83"/>
      <c r="AD926" s="419"/>
      <c r="AE926" s="285"/>
      <c r="AF926" s="418"/>
      <c r="AG926" s="207"/>
      <c r="AH926" s="159"/>
      <c r="AN926"/>
      <c r="AO926"/>
    </row>
    <row r="927" spans="1:41" s="3" customFormat="1" ht="39.950000000000003" customHeight="1" thickBot="1" x14ac:dyDescent="0.3">
      <c r="A927" s="638"/>
      <c r="B927" s="639"/>
      <c r="C927" s="640"/>
      <c r="D927" s="651"/>
      <c r="E927" s="53"/>
      <c r="F927" s="7"/>
      <c r="G927" s="96"/>
      <c r="H927" s="96"/>
      <c r="I927" s="96"/>
      <c r="J927" s="96"/>
      <c r="K927" s="96"/>
      <c r="L927" s="96"/>
      <c r="M927" s="97"/>
      <c r="N927" s="84"/>
      <c r="O927" s="91"/>
      <c r="P927" s="91"/>
      <c r="Q927" s="91"/>
      <c r="R927" s="91"/>
      <c r="S927" s="91"/>
      <c r="T927" s="91"/>
      <c r="U927" s="83"/>
      <c r="V927" s="83"/>
      <c r="W927" s="83"/>
      <c r="X927" s="83"/>
      <c r="Y927" s="83"/>
      <c r="Z927" s="83"/>
      <c r="AA927" s="83"/>
      <c r="AB927" s="83"/>
      <c r="AC927" s="83"/>
      <c r="AD927" s="419">
        <f>SUM(AD928:AD930)</f>
        <v>0</v>
      </c>
      <c r="AE927" s="283"/>
      <c r="AF927" s="420">
        <f t="shared" ref="AF927" si="324">SUM(AF928:AF930)</f>
        <v>0</v>
      </c>
      <c r="AG927" s="252">
        <f>AF927</f>
        <v>0</v>
      </c>
      <c r="AH927" s="159"/>
      <c r="AN927"/>
      <c r="AO927"/>
    </row>
    <row r="928" spans="1:41" s="1" customFormat="1" ht="50.1" customHeight="1" thickBot="1" x14ac:dyDescent="0.3">
      <c r="A928" s="648"/>
      <c r="B928" s="230" t="s">
        <v>151</v>
      </c>
      <c r="C928" s="291" t="s">
        <v>1285</v>
      </c>
      <c r="D928" s="106">
        <v>10</v>
      </c>
      <c r="E928" s="16"/>
      <c r="F928" s="175"/>
      <c r="G928" s="97"/>
      <c r="H928" s="97"/>
      <c r="I928" s="97"/>
      <c r="J928" s="97"/>
      <c r="K928" s="97"/>
      <c r="L928" s="97"/>
      <c r="M928" s="97"/>
      <c r="N928" s="84"/>
      <c r="O928" s="91"/>
      <c r="P928" s="91"/>
      <c r="Q928" s="91"/>
      <c r="R928" s="91"/>
      <c r="S928" s="91"/>
      <c r="T928" s="91"/>
      <c r="U928" s="83"/>
      <c r="V928" s="83"/>
      <c r="W928" s="83"/>
      <c r="X928" s="83"/>
      <c r="Y928" s="83"/>
      <c r="Z928" s="83"/>
      <c r="AA928" s="83"/>
      <c r="AB928" s="83"/>
      <c r="AC928" s="83"/>
      <c r="AD928" s="421">
        <f t="shared" ref="AD928:AD930" si="325">SUM(ROUNDUP(F928/D928,0),ROUNDUP(G928/D928,0),ROUNDUP(H928/D928,0),ROUNDUP(I928/D928,0),ROUNDUP(J928/D928,0),ROUNDUP(K928/D928,0),ROUNDUP(L928/D928,0),ROUNDUP(M928/D928,0),ROUNDUP(N928/D928,0),ROUNDUP(O928/D928,0),ROUNDUP(P928/D928,0),ROUNDUP(Q928/D928,0),ROUNDUP(R928/D928,0),ROUNDUP(S928/D928,0),ROUNDUP(T928/D928,0),ROUNDUP(U928/D928,0),ROUNDUP(V928/D928,0),ROUNDUP(W928/D928,0),ROUNDUP(X928/D928,0),ROUNDUP(Y928/D928,0),ROUNDUP(Z928/D928,0),ROUNDUP(AA928/D928,0),ROUNDUP(AB928/D928,0),ROUNDUP(AC928/D928,0))*D928</f>
        <v>0</v>
      </c>
      <c r="AE928" s="285">
        <v>17.25</v>
      </c>
      <c r="AF928" s="418">
        <f t="shared" ref="AF928:AF930" si="326">AD928*AE928</f>
        <v>0</v>
      </c>
      <c r="AG928" s="207"/>
      <c r="AH928" s="159"/>
      <c r="AN928"/>
      <c r="AO928"/>
    </row>
    <row r="929" spans="1:41" ht="50.1" customHeight="1" thickBot="1" x14ac:dyDescent="0.3">
      <c r="A929" s="648"/>
      <c r="B929" s="230" t="s">
        <v>152</v>
      </c>
      <c r="C929" s="291" t="s">
        <v>1284</v>
      </c>
      <c r="D929" s="106">
        <v>10</v>
      </c>
      <c r="E929" s="16"/>
      <c r="F929" s="175"/>
      <c r="G929" s="97"/>
      <c r="H929" s="97"/>
      <c r="I929" s="97"/>
      <c r="J929" s="97"/>
      <c r="K929" s="97"/>
      <c r="L929" s="97"/>
      <c r="M929" s="97"/>
      <c r="N929" s="84"/>
      <c r="O929" s="91"/>
      <c r="P929" s="91"/>
      <c r="Q929" s="91"/>
      <c r="R929" s="91"/>
      <c r="S929" s="91"/>
      <c r="T929" s="91"/>
      <c r="U929" s="83"/>
      <c r="V929" s="83"/>
      <c r="W929" s="83"/>
      <c r="X929" s="83"/>
      <c r="Y929" s="83"/>
      <c r="Z929" s="83"/>
      <c r="AA929" s="83"/>
      <c r="AB929" s="83"/>
      <c r="AC929" s="83"/>
      <c r="AD929" s="421">
        <f t="shared" si="325"/>
        <v>0</v>
      </c>
      <c r="AE929" s="285">
        <v>30.84</v>
      </c>
      <c r="AF929" s="418">
        <f t="shared" si="326"/>
        <v>0</v>
      </c>
      <c r="AG929" s="207"/>
      <c r="AH929" s="159"/>
    </row>
    <row r="930" spans="1:41" ht="50.1" customHeight="1" thickBot="1" x14ac:dyDescent="0.3">
      <c r="A930" s="648"/>
      <c r="B930" s="230" t="s">
        <v>153</v>
      </c>
      <c r="C930" s="291" t="s">
        <v>1283</v>
      </c>
      <c r="D930" s="106">
        <v>10</v>
      </c>
      <c r="E930" s="16"/>
      <c r="F930" s="175"/>
      <c r="G930" s="97"/>
      <c r="H930" s="97"/>
      <c r="I930" s="97"/>
      <c r="J930" s="97"/>
      <c r="K930" s="97"/>
      <c r="L930" s="97"/>
      <c r="M930" s="96"/>
      <c r="N930" s="97"/>
      <c r="O930" s="84"/>
      <c r="P930" s="91"/>
      <c r="Q930" s="91"/>
      <c r="R930" s="91"/>
      <c r="S930" s="91"/>
      <c r="T930" s="91"/>
      <c r="U930" s="83"/>
      <c r="V930" s="83"/>
      <c r="W930" s="83"/>
      <c r="X930" s="83"/>
      <c r="Y930" s="83"/>
      <c r="Z930" s="83"/>
      <c r="AA930" s="83"/>
      <c r="AB930" s="83"/>
      <c r="AC930" s="83"/>
      <c r="AD930" s="421">
        <f t="shared" si="325"/>
        <v>0</v>
      </c>
      <c r="AE930" s="285">
        <v>36.58</v>
      </c>
      <c r="AF930" s="418">
        <f t="shared" si="326"/>
        <v>0</v>
      </c>
      <c r="AG930" s="207"/>
      <c r="AH930" s="159"/>
    </row>
    <row r="931" spans="1:41" s="1" customFormat="1" ht="50.1" customHeight="1" thickBot="1" x14ac:dyDescent="0.3">
      <c r="A931" s="636"/>
      <c r="B931" s="636"/>
      <c r="C931" s="637"/>
      <c r="D931" s="641"/>
      <c r="E931" s="52"/>
      <c r="F931" s="62" t="s">
        <v>470</v>
      </c>
      <c r="G931" s="62" t="s">
        <v>483</v>
      </c>
      <c r="H931" s="62" t="s">
        <v>550</v>
      </c>
      <c r="I931" s="62" t="s">
        <v>551</v>
      </c>
      <c r="J931" s="62" t="s">
        <v>478</v>
      </c>
      <c r="K931" s="96"/>
      <c r="L931" s="96"/>
      <c r="M931" s="96"/>
      <c r="N931" s="97"/>
      <c r="O931" s="85"/>
      <c r="P931" s="84"/>
      <c r="Q931" s="84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412" t="s">
        <v>2</v>
      </c>
      <c r="AE931" s="369" t="s">
        <v>304</v>
      </c>
      <c r="AF931" s="418" t="s">
        <v>305</v>
      </c>
      <c r="AG931" s="207"/>
      <c r="AH931" s="159"/>
      <c r="AN931"/>
      <c r="AO931"/>
    </row>
    <row r="932" spans="1:41" s="1" customFormat="1" ht="50.1" customHeight="1" thickBot="1" x14ac:dyDescent="0.3">
      <c r="A932" s="636"/>
      <c r="B932" s="636"/>
      <c r="C932" s="637"/>
      <c r="D932" s="641"/>
      <c r="E932" s="52"/>
      <c r="F932" s="63" t="s">
        <v>4</v>
      </c>
      <c r="G932" s="63" t="s">
        <v>202</v>
      </c>
      <c r="H932" s="67" t="s">
        <v>148</v>
      </c>
      <c r="I932" s="63" t="s">
        <v>203</v>
      </c>
      <c r="J932" s="63" t="s">
        <v>149</v>
      </c>
      <c r="K932" s="96"/>
      <c r="L932" s="96"/>
      <c r="M932" s="96"/>
      <c r="N932" s="97"/>
      <c r="O932" s="87"/>
      <c r="P932" s="84"/>
      <c r="Q932" s="84"/>
      <c r="R932" s="92"/>
      <c r="S932" s="92"/>
      <c r="T932" s="92"/>
      <c r="U932" s="83"/>
      <c r="V932" s="83"/>
      <c r="W932" s="83"/>
      <c r="X932" s="83"/>
      <c r="Y932" s="83"/>
      <c r="Z932" s="83"/>
      <c r="AA932" s="83"/>
      <c r="AB932" s="83"/>
      <c r="AC932" s="83"/>
      <c r="AD932" s="419"/>
      <c r="AE932" s="285"/>
      <c r="AF932" s="418"/>
      <c r="AG932" s="207"/>
      <c r="AH932" s="159"/>
      <c r="AN932"/>
      <c r="AO932"/>
    </row>
    <row r="933" spans="1:41" s="3" customFormat="1" ht="43.5" customHeight="1" thickBot="1" x14ac:dyDescent="0.3">
      <c r="A933" s="639"/>
      <c r="B933" s="639"/>
      <c r="C933" s="640"/>
      <c r="D933" s="642"/>
      <c r="E933" s="53"/>
      <c r="F933" s="7"/>
      <c r="G933" s="7"/>
      <c r="H933" s="7"/>
      <c r="I933" s="7"/>
      <c r="J933" s="7"/>
      <c r="K933" s="96"/>
      <c r="L933" s="96"/>
      <c r="M933" s="96"/>
      <c r="N933" s="97"/>
      <c r="O933" s="92"/>
      <c r="P933" s="84"/>
      <c r="Q933" s="84"/>
      <c r="R933" s="91"/>
      <c r="S933" s="91"/>
      <c r="T933" s="91"/>
      <c r="U933" s="83"/>
      <c r="V933" s="83"/>
      <c r="W933" s="83"/>
      <c r="X933" s="83"/>
      <c r="Y933" s="83"/>
      <c r="Z933" s="83"/>
      <c r="AA933" s="83"/>
      <c r="AB933" s="83"/>
      <c r="AC933" s="83"/>
      <c r="AD933" s="419">
        <f>SUM(AD934:AD939)</f>
        <v>0</v>
      </c>
      <c r="AE933" s="283"/>
      <c r="AF933" s="420">
        <f t="shared" ref="AF933" si="327">SUM(AF934:AF939)</f>
        <v>0</v>
      </c>
      <c r="AG933" s="252">
        <f>AF933</f>
        <v>0</v>
      </c>
      <c r="AH933" s="159"/>
      <c r="AN933"/>
      <c r="AO933"/>
    </row>
    <row r="934" spans="1:41" s="3" customFormat="1" ht="50.1" customHeight="1" thickBot="1" x14ac:dyDescent="0.3">
      <c r="A934" s="657"/>
      <c r="B934" s="230" t="s">
        <v>204</v>
      </c>
      <c r="C934" s="291" t="s">
        <v>1286</v>
      </c>
      <c r="D934" s="106">
        <v>10</v>
      </c>
      <c r="E934" s="16"/>
      <c r="F934" s="175"/>
      <c r="G934" s="175"/>
      <c r="H934" s="175"/>
      <c r="I934" s="175"/>
      <c r="J934" s="175"/>
      <c r="K934" s="96"/>
      <c r="L934" s="96"/>
      <c r="M934" s="101"/>
      <c r="N934" s="85"/>
      <c r="O934" s="91"/>
      <c r="P934" s="84"/>
      <c r="Q934" s="84"/>
      <c r="R934" s="84"/>
      <c r="S934" s="84"/>
      <c r="T934" s="84"/>
      <c r="U934" s="83"/>
      <c r="V934" s="83"/>
      <c r="W934" s="83"/>
      <c r="X934" s="83"/>
      <c r="Y934" s="83"/>
      <c r="Z934" s="83"/>
      <c r="AA934" s="83"/>
      <c r="AB934" s="83"/>
      <c r="AC934" s="83"/>
      <c r="AD934" s="421">
        <f>SUM(ROUNDUP(F934/D934,0),ROUNDUP(G934/D934,0),ROUNDUP(H934/D934,0),ROUNDUP(K934/D934,0),ROUNDUP(I934/D934,0),ROUNDUP(J934/D934,0),ROUNDUP(L934/D934,0),ROUNDUP(M934/D934,0),ROUNDUP(N934/D934,0),ROUNDUP(O934/D934,0),ROUNDUP(P934/D934,0),ROUNDUP(Q934/D934,0),ROUNDUP(R934/D934,0),ROUNDUP(S934/D934,0),ROUNDUP(T934/D934,0),ROUNDUP(U934/D934,0),ROUNDUP(V934/D934,0),ROUNDUP(W934/D934,0),ROUNDUP(X934/D934,0),ROUNDUP(Y934/D934,0),ROUNDUP(Z934/D934,0),ROUNDUP(AA934/D934,0),ROUNDUP(AB934/D934,0),ROUNDUP(AC934/D934,0))*D934</f>
        <v>0</v>
      </c>
      <c r="AE934" s="285">
        <v>3.32</v>
      </c>
      <c r="AF934" s="418">
        <f t="shared" ref="AF934:AF939" si="328">AD934*AE934</f>
        <v>0</v>
      </c>
      <c r="AG934" s="207"/>
      <c r="AH934" s="159"/>
      <c r="AN934"/>
      <c r="AO934"/>
    </row>
    <row r="935" spans="1:41" s="1" customFormat="1" ht="50.1" customHeight="1" thickBot="1" x14ac:dyDescent="0.3">
      <c r="A935" s="648"/>
      <c r="B935" s="230" t="s">
        <v>205</v>
      </c>
      <c r="C935" s="291" t="s">
        <v>1287</v>
      </c>
      <c r="D935" s="106">
        <v>10</v>
      </c>
      <c r="E935" s="16"/>
      <c r="F935" s="175"/>
      <c r="G935" s="175"/>
      <c r="H935" s="175"/>
      <c r="I935" s="175"/>
      <c r="J935" s="175"/>
      <c r="K935" s="87"/>
      <c r="L935" s="87"/>
      <c r="M935" s="101"/>
      <c r="N935" s="87"/>
      <c r="O935" s="91"/>
      <c r="P935" s="101"/>
      <c r="Q935" s="101"/>
      <c r="R935" s="84"/>
      <c r="S935" s="84"/>
      <c r="T935" s="84"/>
      <c r="U935" s="83"/>
      <c r="V935" s="83"/>
      <c r="W935" s="83"/>
      <c r="X935" s="83"/>
      <c r="Y935" s="83"/>
      <c r="Z935" s="83"/>
      <c r="AA935" s="83"/>
      <c r="AB935" s="83"/>
      <c r="AC935" s="83"/>
      <c r="AD935" s="421">
        <f t="shared" ref="AD935:AD939" si="329">SUM(ROUNDUP(F935/D935,0),ROUNDUP(G935/D935,0),ROUNDUP(H935/D935,0),ROUNDUP(K935/D935,0),ROUNDUP(I935/D935,0),ROUNDUP(J935/D935,0),ROUNDUP(L935/D935,0),ROUNDUP(M935/D935,0),ROUNDUP(N935/D935,0),ROUNDUP(O935/D935,0),ROUNDUP(P935/D935,0),ROUNDUP(Q935/D935,0),ROUNDUP(R935/D935,0),ROUNDUP(S935/D935,0),ROUNDUP(T935/D935,0),ROUNDUP(U935/D935,0),ROUNDUP(V935/D935,0),ROUNDUP(W935/D935,0),ROUNDUP(X935/D935,0),ROUNDUP(Y935/D935,0),ROUNDUP(Z935/D935,0),ROUNDUP(AA935/D935,0),ROUNDUP(AB935/D935,0),ROUNDUP(AC935/D935,0))*D935</f>
        <v>0</v>
      </c>
      <c r="AE935" s="285">
        <v>3.83</v>
      </c>
      <c r="AF935" s="418">
        <f t="shared" si="328"/>
        <v>0</v>
      </c>
      <c r="AG935" s="207"/>
      <c r="AH935" s="159"/>
      <c r="AN935"/>
      <c r="AO935"/>
    </row>
    <row r="936" spans="1:41" s="1" customFormat="1" ht="50.1" customHeight="1" thickBot="1" x14ac:dyDescent="0.3">
      <c r="A936" s="648"/>
      <c r="B936" s="230" t="s">
        <v>206</v>
      </c>
      <c r="C936" s="291" t="s">
        <v>1288</v>
      </c>
      <c r="D936" s="106">
        <v>10</v>
      </c>
      <c r="E936" s="16"/>
      <c r="F936" s="175"/>
      <c r="G936" s="175"/>
      <c r="H936" s="175"/>
      <c r="I936" s="175"/>
      <c r="J936" s="175"/>
      <c r="K936" s="83"/>
      <c r="L936" s="83"/>
      <c r="M936" s="102"/>
      <c r="N936" s="92"/>
      <c r="O936" s="91"/>
      <c r="P936" s="87"/>
      <c r="Q936" s="87"/>
      <c r="R936" s="84"/>
      <c r="S936" s="84"/>
      <c r="T936" s="84"/>
      <c r="U936" s="83"/>
      <c r="V936" s="83"/>
      <c r="W936" s="83"/>
      <c r="X936" s="83"/>
      <c r="Y936" s="83"/>
      <c r="Z936" s="83"/>
      <c r="AA936" s="83"/>
      <c r="AB936" s="83"/>
      <c r="AC936" s="83"/>
      <c r="AD936" s="421">
        <f t="shared" si="329"/>
        <v>0</v>
      </c>
      <c r="AE936" s="285">
        <v>5.46</v>
      </c>
      <c r="AF936" s="418">
        <f t="shared" si="328"/>
        <v>0</v>
      </c>
      <c r="AG936" s="207"/>
      <c r="AH936" s="159"/>
      <c r="AN936"/>
      <c r="AO936"/>
    </row>
    <row r="937" spans="1:41" s="1" customFormat="1" ht="50.1" customHeight="1" thickBot="1" x14ac:dyDescent="0.3">
      <c r="A937" s="648"/>
      <c r="B937" s="230" t="s">
        <v>207</v>
      </c>
      <c r="C937" s="291" t="s">
        <v>1289</v>
      </c>
      <c r="D937" s="106">
        <v>10</v>
      </c>
      <c r="E937" s="16"/>
      <c r="F937" s="175"/>
      <c r="G937" s="175"/>
      <c r="H937" s="175"/>
      <c r="I937" s="175"/>
      <c r="J937" s="175"/>
      <c r="K937" s="83"/>
      <c r="L937" s="83"/>
      <c r="M937" s="102"/>
      <c r="N937" s="91"/>
      <c r="O937" s="91"/>
      <c r="P937" s="92"/>
      <c r="Q937" s="92"/>
      <c r="R937" s="84"/>
      <c r="S937" s="84"/>
      <c r="T937" s="84"/>
      <c r="U937" s="83"/>
      <c r="V937" s="83"/>
      <c r="W937" s="83"/>
      <c r="X937" s="83"/>
      <c r="Y937" s="83"/>
      <c r="Z937" s="83"/>
      <c r="AA937" s="83"/>
      <c r="AB937" s="83"/>
      <c r="AC937" s="83"/>
      <c r="AD937" s="421">
        <f t="shared" si="329"/>
        <v>0</v>
      </c>
      <c r="AE937" s="285">
        <v>6.46</v>
      </c>
      <c r="AF937" s="418">
        <f t="shared" si="328"/>
        <v>0</v>
      </c>
      <c r="AG937" s="207"/>
      <c r="AH937" s="159"/>
      <c r="AN937"/>
      <c r="AO937"/>
    </row>
    <row r="938" spans="1:41" s="1" customFormat="1" ht="99.95" customHeight="1" thickBot="1" x14ac:dyDescent="0.3">
      <c r="A938" s="648"/>
      <c r="B938" s="230" t="s">
        <v>208</v>
      </c>
      <c r="C938" s="291" t="s">
        <v>1290</v>
      </c>
      <c r="D938" s="106">
        <v>10</v>
      </c>
      <c r="E938" s="16"/>
      <c r="F938" s="175"/>
      <c r="G938" s="175"/>
      <c r="H938" s="175"/>
      <c r="I938" s="175"/>
      <c r="J938" s="175"/>
      <c r="K938" s="83"/>
      <c r="L938" s="83"/>
      <c r="M938" s="102"/>
      <c r="N938" s="80"/>
      <c r="O938" s="91"/>
      <c r="P938" s="91"/>
      <c r="Q938" s="91"/>
      <c r="R938" s="84"/>
      <c r="S938" s="84"/>
      <c r="T938" s="84"/>
      <c r="U938" s="83"/>
      <c r="V938" s="83"/>
      <c r="W938" s="83"/>
      <c r="X938" s="83"/>
      <c r="Y938" s="83"/>
      <c r="Z938" s="83"/>
      <c r="AA938" s="83"/>
      <c r="AB938" s="83"/>
      <c r="AC938" s="83"/>
      <c r="AD938" s="421">
        <f t="shared" si="329"/>
        <v>0</v>
      </c>
      <c r="AE938" s="285">
        <v>2.62</v>
      </c>
      <c r="AF938" s="418">
        <f t="shared" si="328"/>
        <v>0</v>
      </c>
      <c r="AG938" s="207"/>
      <c r="AH938" s="159"/>
      <c r="AN938"/>
      <c r="AO938"/>
    </row>
    <row r="939" spans="1:41" s="3" customFormat="1" ht="99.95" customHeight="1" thickBot="1" x14ac:dyDescent="0.3">
      <c r="A939" s="648"/>
      <c r="B939" s="230" t="s">
        <v>209</v>
      </c>
      <c r="C939" s="291" t="s">
        <v>1291</v>
      </c>
      <c r="D939" s="106">
        <v>10</v>
      </c>
      <c r="E939" s="16"/>
      <c r="F939" s="175"/>
      <c r="G939" s="175"/>
      <c r="H939" s="175"/>
      <c r="I939" s="175"/>
      <c r="J939" s="175"/>
      <c r="K939" s="83"/>
      <c r="L939" s="83"/>
      <c r="M939" s="80"/>
      <c r="N939" s="80"/>
      <c r="O939" s="80"/>
      <c r="P939" s="91"/>
      <c r="Q939" s="102"/>
      <c r="R939" s="84"/>
      <c r="S939" s="84"/>
      <c r="T939" s="84"/>
      <c r="U939" s="83"/>
      <c r="V939" s="83"/>
      <c r="W939" s="83"/>
      <c r="X939" s="83"/>
      <c r="Y939" s="83"/>
      <c r="Z939" s="83"/>
      <c r="AA939" s="83"/>
      <c r="AB939" s="83"/>
      <c r="AC939" s="83"/>
      <c r="AD939" s="421">
        <f t="shared" si="329"/>
        <v>0</v>
      </c>
      <c r="AE939" s="285">
        <v>3.13</v>
      </c>
      <c r="AF939" s="418">
        <f t="shared" si="328"/>
        <v>0</v>
      </c>
      <c r="AG939" s="207"/>
      <c r="AH939" s="159"/>
      <c r="AN939"/>
      <c r="AO939"/>
    </row>
    <row r="940" spans="1:41" ht="33.75" customHeight="1" thickBot="1" x14ac:dyDescent="0.3">
      <c r="A940" s="645" t="s">
        <v>466</v>
      </c>
      <c r="B940" s="646"/>
      <c r="C940" s="647"/>
      <c r="D940" s="650" t="s">
        <v>467</v>
      </c>
      <c r="E940" s="205"/>
      <c r="F940" s="62" t="s">
        <v>528</v>
      </c>
      <c r="G940" s="62" t="s">
        <v>1295</v>
      </c>
      <c r="H940" s="62" t="s">
        <v>1088</v>
      </c>
      <c r="I940" s="62" t="s">
        <v>1297</v>
      </c>
      <c r="J940" s="206"/>
      <c r="K940" s="206"/>
      <c r="L940" s="80"/>
      <c r="M940" s="80"/>
      <c r="N940" s="80"/>
      <c r="O940" s="80"/>
      <c r="P940" s="80"/>
      <c r="Q940" s="80"/>
      <c r="R940" s="80"/>
      <c r="S940" s="80"/>
      <c r="T940" s="80"/>
      <c r="U940" s="206"/>
      <c r="V940" s="206"/>
      <c r="W940" s="206"/>
      <c r="X940" s="206"/>
      <c r="Y940" s="206"/>
      <c r="Z940" s="206"/>
      <c r="AA940" s="206"/>
      <c r="AB940" s="206"/>
      <c r="AC940" s="206"/>
      <c r="AD940" s="417" t="s">
        <v>2</v>
      </c>
      <c r="AE940" s="584" t="s">
        <v>304</v>
      </c>
      <c r="AF940" s="417" t="s">
        <v>305</v>
      </c>
      <c r="AG940" s="170"/>
    </row>
    <row r="941" spans="1:41" ht="33.75" customHeight="1" thickBot="1" x14ac:dyDescent="0.3">
      <c r="A941" s="645"/>
      <c r="B941" s="646"/>
      <c r="C941" s="647"/>
      <c r="D941" s="650"/>
      <c r="E941" s="205"/>
      <c r="F941" s="63" t="s">
        <v>52</v>
      </c>
      <c r="G941" s="63" t="s">
        <v>1293</v>
      </c>
      <c r="H941" s="63" t="s">
        <v>1294</v>
      </c>
      <c r="I941" s="63" t="s">
        <v>1296</v>
      </c>
      <c r="J941" s="206"/>
      <c r="K941" s="206"/>
      <c r="L941" s="80"/>
      <c r="M941" s="80"/>
      <c r="N941" s="80"/>
      <c r="O941" s="80"/>
      <c r="P941" s="80"/>
      <c r="Q941" s="80"/>
      <c r="R941" s="80"/>
      <c r="S941" s="80"/>
      <c r="T941" s="80"/>
      <c r="U941" s="206"/>
      <c r="V941" s="206"/>
      <c r="W941" s="206"/>
      <c r="X941" s="206"/>
      <c r="Y941" s="206"/>
      <c r="Z941" s="206"/>
      <c r="AA941" s="206"/>
      <c r="AB941" s="206"/>
      <c r="AC941" s="206"/>
      <c r="AD941" s="417"/>
      <c r="AE941" s="584"/>
      <c r="AF941" s="417"/>
      <c r="AG941" s="170"/>
    </row>
    <row r="942" spans="1:41" ht="33.75" customHeight="1" thickBot="1" x14ac:dyDescent="0.3">
      <c r="A942" s="645"/>
      <c r="B942" s="646"/>
      <c r="C942" s="647"/>
      <c r="D942" s="650"/>
      <c r="E942" s="205"/>
      <c r="F942" s="258"/>
      <c r="G942" s="517"/>
      <c r="H942" s="518"/>
      <c r="I942" s="519"/>
      <c r="J942" s="206"/>
      <c r="K942" s="206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  <c r="AA942" s="206"/>
      <c r="AB942" s="206"/>
      <c r="AC942" s="206"/>
      <c r="AD942" s="417">
        <f>SUM(AD943)</f>
        <v>0</v>
      </c>
      <c r="AE942" s="584"/>
      <c r="AF942" s="417">
        <f>SUM(AF943)</f>
        <v>0</v>
      </c>
      <c r="AG942" s="170">
        <f>AF942</f>
        <v>0</v>
      </c>
    </row>
    <row r="943" spans="1:41" ht="160.5" customHeight="1" thickBot="1" x14ac:dyDescent="0.3">
      <c r="A943" s="475"/>
      <c r="B943" s="476" t="s">
        <v>1292</v>
      </c>
      <c r="C943" s="477" t="s">
        <v>1340</v>
      </c>
      <c r="D943" s="478">
        <v>5</v>
      </c>
      <c r="E943" s="479"/>
      <c r="F943" s="215"/>
      <c r="G943" s="215"/>
      <c r="H943" s="37"/>
      <c r="I943" s="37"/>
      <c r="J943" s="206"/>
      <c r="K943" s="206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  <c r="AA943" s="206"/>
      <c r="AB943" s="206"/>
      <c r="AC943" s="206"/>
      <c r="AD943" s="417">
        <f>SUM(ROUNDUP(F943/D943,0),ROUNDUP(G943/D943,0),ROUNDUP(H943/D943,0),ROUNDUP(I943/D943,0),ROUNDUP(J943/D943,0),ROUNDUP(K943/D943,0),ROUNDUP(L943/D943,0),ROUNDUP(M943/D943,0),ROUNDUP(N943/D943,0),ROUNDUP(O943/D943,0),ROUNDUP(P943/D943,0),ROUNDUP(Q943/D943,0),ROUNDUP(R943/D943,0),ROUNDUP(S943/D943,0),ROUNDUP(T943/D943,0),ROUNDUP(U943/D943,0),ROUNDUP(V943/D943,0),ROUNDUP(W943/D943,0),ROUNDUP(X943/D943,0),ROUNDUP(Y943/D943,0),ROUNDUP(Z943/D943,0),ROUNDUP(AA943/D943,0),ROUNDUP(AB943/D943,0),ROUNDUP(AC943/D943,0))*D943*2</f>
        <v>0</v>
      </c>
      <c r="AE943" s="584">
        <v>5.98</v>
      </c>
      <c r="AF943" s="417">
        <f>AD943*AE943/2</f>
        <v>0</v>
      </c>
      <c r="AG943" s="170"/>
    </row>
    <row r="944" spans="1:41" ht="50.1" customHeight="1" thickBot="1" x14ac:dyDescent="0.3">
      <c r="A944" s="643" t="s">
        <v>466</v>
      </c>
      <c r="B944" s="646"/>
      <c r="C944" s="647"/>
      <c r="D944" s="650" t="s">
        <v>467</v>
      </c>
      <c r="E944" s="205"/>
      <c r="F944" s="480" t="s">
        <v>469</v>
      </c>
      <c r="G944" s="480" t="s">
        <v>471</v>
      </c>
      <c r="H944" s="62" t="s">
        <v>926</v>
      </c>
      <c r="I944" s="481" t="s">
        <v>1021</v>
      </c>
      <c r="J944" s="480" t="s">
        <v>1341</v>
      </c>
      <c r="K944" s="80"/>
      <c r="L944" s="80"/>
      <c r="M944" s="80"/>
      <c r="N944" s="80"/>
      <c r="O944" s="80"/>
      <c r="P944" s="80"/>
      <c r="Q944" s="80"/>
      <c r="R944" s="80"/>
      <c r="S944" s="80"/>
      <c r="T944" s="206"/>
      <c r="U944" s="206"/>
      <c r="V944" s="206"/>
      <c r="W944" s="206"/>
      <c r="X944" s="206"/>
      <c r="Y944" s="206"/>
      <c r="Z944" s="206"/>
      <c r="AA944" s="206"/>
      <c r="AB944" s="206"/>
      <c r="AC944" s="206"/>
      <c r="AD944" s="417" t="s">
        <v>2</v>
      </c>
      <c r="AE944" s="584" t="s">
        <v>304</v>
      </c>
      <c r="AF944" s="417" t="s">
        <v>305</v>
      </c>
      <c r="AG944" s="170"/>
    </row>
    <row r="945" spans="1:41" ht="50.1" customHeight="1" thickBot="1" x14ac:dyDescent="0.3">
      <c r="A945" s="645"/>
      <c r="B945" s="646"/>
      <c r="C945" s="647"/>
      <c r="D945" s="650"/>
      <c r="E945" s="205"/>
      <c r="F945" s="482" t="s">
        <v>4</v>
      </c>
      <c r="G945" s="482" t="s">
        <v>5</v>
      </c>
      <c r="H945" s="63" t="s">
        <v>253</v>
      </c>
      <c r="I945" s="482" t="s">
        <v>1001</v>
      </c>
      <c r="J945" s="482" t="s">
        <v>1324</v>
      </c>
      <c r="K945" s="80"/>
      <c r="L945" s="80"/>
      <c r="M945" s="80"/>
      <c r="N945" s="80"/>
      <c r="O945" s="80"/>
      <c r="P945" s="80"/>
      <c r="Q945" s="80"/>
      <c r="R945" s="80"/>
      <c r="S945" s="80"/>
      <c r="T945" s="206"/>
      <c r="U945" s="206"/>
      <c r="V945" s="206"/>
      <c r="W945" s="206"/>
      <c r="X945" s="206"/>
      <c r="Y945" s="206"/>
      <c r="Z945" s="206"/>
      <c r="AA945" s="206"/>
      <c r="AB945" s="206"/>
      <c r="AC945" s="206"/>
      <c r="AD945" s="417"/>
      <c r="AE945" s="584"/>
      <c r="AF945" s="417"/>
      <c r="AG945" s="170"/>
    </row>
    <row r="946" spans="1:41" ht="50.1" customHeight="1" thickBot="1" x14ac:dyDescent="0.3">
      <c r="A946" s="645"/>
      <c r="B946" s="646"/>
      <c r="C946" s="647"/>
      <c r="D946" s="650"/>
      <c r="E946" s="205"/>
      <c r="F946" s="7"/>
      <c r="G946" s="11"/>
      <c r="H946" s="7"/>
      <c r="I946" s="483"/>
      <c r="J946" s="484"/>
      <c r="K946" s="80"/>
      <c r="L946" s="80"/>
      <c r="M946" s="80"/>
      <c r="N946" s="80"/>
      <c r="O946" s="80"/>
      <c r="P946" s="80"/>
      <c r="Q946" s="80"/>
      <c r="R946" s="80"/>
      <c r="S946" s="80"/>
      <c r="T946" s="206"/>
      <c r="U946" s="206"/>
      <c r="V946" s="206"/>
      <c r="W946" s="206"/>
      <c r="X946" s="206"/>
      <c r="Y946" s="206"/>
      <c r="Z946" s="206"/>
      <c r="AA946" s="206"/>
      <c r="AB946" s="206"/>
      <c r="AC946" s="206"/>
      <c r="AD946" s="417">
        <f>SUM(AD947)</f>
        <v>0</v>
      </c>
      <c r="AE946" s="584"/>
      <c r="AF946" s="417">
        <f>SUM(AF947)</f>
        <v>0</v>
      </c>
      <c r="AG946" s="170">
        <f>AF946</f>
        <v>0</v>
      </c>
    </row>
    <row r="947" spans="1:41" ht="154.5" customHeight="1" thickBot="1" x14ac:dyDescent="0.3">
      <c r="A947" s="472"/>
      <c r="B947" s="485" t="s">
        <v>1342</v>
      </c>
      <c r="C947" s="620" t="s">
        <v>1465</v>
      </c>
      <c r="D947" s="486" t="s">
        <v>150</v>
      </c>
      <c r="E947" s="469"/>
      <c r="F947" s="175"/>
      <c r="G947" s="175"/>
      <c r="H947" s="175"/>
      <c r="I947" s="175"/>
      <c r="J947" s="175"/>
      <c r="K947" s="80"/>
      <c r="L947" s="80"/>
      <c r="M947" s="80"/>
      <c r="N947" s="80"/>
      <c r="O947" s="80"/>
      <c r="P947" s="80"/>
      <c r="Q947" s="80"/>
      <c r="R947" s="80"/>
      <c r="S947" s="80"/>
      <c r="T947" s="206"/>
      <c r="U947" s="206"/>
      <c r="V947" s="206"/>
      <c r="W947" s="206"/>
      <c r="X947" s="206"/>
      <c r="Y947" s="206"/>
      <c r="Z947" s="206"/>
      <c r="AA947" s="206"/>
      <c r="AB947" s="206"/>
      <c r="AC947" s="206"/>
      <c r="AD947" s="417">
        <f t="shared" ref="AD947" si="330">SUM(ROUNDUP(F947/D947,0),ROUNDUP(G947/D947,0),ROUNDUP(H947/D947,0),ROUNDUP(I947/D947,0),ROUNDUP(J947/D947,0),ROUNDUP(K947/D947,0),ROUNDUP(L947/D947,0),ROUNDUP(M947/D947,0),ROUNDUP(N947/D947,0),ROUNDUP(O947/D947,0),ROUNDUP(P947/D947,0),ROUNDUP(Q947/D947,0),ROUNDUP(R947/D947,0),ROUNDUP(S947/D947,0),ROUNDUP(T947/D947,0),ROUNDUP(U947/D947,0),ROUNDUP(V947/D947,0),ROUNDUP(W947/D947,0),ROUNDUP(X947/D947,0),ROUNDUP(Y947/D947,0),ROUNDUP(Z947/D947,0),ROUNDUP(AA947/D947,0),ROUNDUP(AB947/D947,0),ROUNDUP(AC947/D947,0))*D947</f>
        <v>0</v>
      </c>
      <c r="AE947" s="584">
        <v>4.95</v>
      </c>
      <c r="AF947" s="417">
        <f t="shared" ref="AF947" si="331">AD947*AE947</f>
        <v>0</v>
      </c>
      <c r="AG947" s="170"/>
    </row>
    <row r="948" spans="1:41" ht="50.1" customHeight="1" thickBot="1" x14ac:dyDescent="0.3">
      <c r="A948" s="643" t="s">
        <v>466</v>
      </c>
      <c r="B948" s="621"/>
      <c r="C948" s="644"/>
      <c r="D948" s="649" t="s">
        <v>467</v>
      </c>
      <c r="E948" s="205"/>
      <c r="F948" s="62" t="s">
        <v>469</v>
      </c>
      <c r="G948" s="62" t="s">
        <v>471</v>
      </c>
      <c r="H948" s="70" t="s">
        <v>477</v>
      </c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  <c r="AD948" s="412" t="s">
        <v>2</v>
      </c>
      <c r="AE948" s="369" t="s">
        <v>304</v>
      </c>
      <c r="AF948" s="418" t="s">
        <v>305</v>
      </c>
      <c r="AG948" s="207"/>
      <c r="AH948" s="159"/>
    </row>
    <row r="949" spans="1:41" ht="50.1" customHeight="1" thickBot="1" x14ac:dyDescent="0.35">
      <c r="A949" s="645"/>
      <c r="B949" s="646"/>
      <c r="C949" s="647"/>
      <c r="D949" s="650"/>
      <c r="E949" s="205"/>
      <c r="F949" s="63" t="s">
        <v>4</v>
      </c>
      <c r="G949" s="63" t="s">
        <v>5</v>
      </c>
      <c r="H949" s="63" t="s">
        <v>358</v>
      </c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  <c r="AD949" s="419"/>
      <c r="AE949" s="284"/>
      <c r="AF949" s="418"/>
      <c r="AG949" s="207"/>
      <c r="AH949" s="159"/>
    </row>
    <row r="950" spans="1:41" ht="45" customHeight="1" thickBot="1" x14ac:dyDescent="0.3">
      <c r="A950" s="669"/>
      <c r="B950" s="670"/>
      <c r="C950" s="671"/>
      <c r="D950" s="651"/>
      <c r="E950" s="205"/>
      <c r="F950" s="208"/>
      <c r="G950" s="191"/>
      <c r="H950" s="209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  <c r="AD950" s="419">
        <f>SUM(AD951:AD952)</f>
        <v>0</v>
      </c>
      <c r="AE950" s="283"/>
      <c r="AF950" s="420">
        <f t="shared" ref="AF950" si="332">SUM(AF951:AF952)</f>
        <v>0</v>
      </c>
      <c r="AG950" s="252">
        <f>AF950</f>
        <v>0</v>
      </c>
      <c r="AH950" s="159"/>
    </row>
    <row r="951" spans="1:41" ht="120" customHeight="1" thickBot="1" x14ac:dyDescent="0.3">
      <c r="A951" s="520"/>
      <c r="B951" s="521" t="s">
        <v>589</v>
      </c>
      <c r="C951" s="296" t="s">
        <v>641</v>
      </c>
      <c r="D951" s="522">
        <v>24</v>
      </c>
      <c r="E951" s="523"/>
      <c r="F951" s="175"/>
      <c r="G951" s="175"/>
      <c r="H951" s="175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  <c r="AD951" s="421">
        <f t="shared" ref="AD951:AD952" si="333">SUM(ROUNDUP(F951/D951,0),ROUNDUP(G951/D951,0),ROUNDUP(H951/D951,0),ROUNDUP(I951/D951,0),ROUNDUP(J951/D951,0),ROUNDUP(K951/D951,0),ROUNDUP(L951/D951,0),ROUNDUP(M951/D951,0),ROUNDUP(N951/D951,0),ROUNDUP(O951/D951,0),ROUNDUP(P951/D951,0),ROUNDUP(Q951/D951,0),ROUNDUP(R951/D951,0),ROUNDUP(S951/D951,0),ROUNDUP(T951/D951,0),ROUNDUP(U951/D951,0),ROUNDUP(V951/D951,0),ROUNDUP(W951/D951,0),ROUNDUP(X951/D951,0),ROUNDUP(Y951/D951,0),ROUNDUP(Z951/D951,0),ROUNDUP(AA951/D951,0),ROUNDUP(AB951/D951,0),ROUNDUP(AC951/D951,0))*D951</f>
        <v>0</v>
      </c>
      <c r="AE951" s="285">
        <v>6.19</v>
      </c>
      <c r="AF951" s="418">
        <f t="shared" ref="AF951:AF952" si="334">AD951*AE951</f>
        <v>0</v>
      </c>
      <c r="AG951" s="207"/>
      <c r="AH951" s="159"/>
    </row>
    <row r="952" spans="1:41" ht="120" customHeight="1" thickBot="1" x14ac:dyDescent="0.3">
      <c r="A952" s="174"/>
      <c r="B952" s="521" t="s">
        <v>590</v>
      </c>
      <c r="C952" s="296" t="s">
        <v>642</v>
      </c>
      <c r="D952" s="522">
        <v>24</v>
      </c>
      <c r="E952" s="523"/>
      <c r="F952" s="175"/>
      <c r="G952" s="175"/>
      <c r="H952" s="175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  <c r="AD952" s="421">
        <f t="shared" si="333"/>
        <v>0</v>
      </c>
      <c r="AE952" s="285">
        <v>3.83</v>
      </c>
      <c r="AF952" s="418">
        <f t="shared" si="334"/>
        <v>0</v>
      </c>
      <c r="AG952" s="207"/>
      <c r="AH952" s="159"/>
    </row>
    <row r="953" spans="1:41" s="1" customFormat="1" ht="50.1" customHeight="1" thickBot="1" x14ac:dyDescent="0.3">
      <c r="A953" s="632" t="s">
        <v>466</v>
      </c>
      <c r="B953" s="633"/>
      <c r="C953" s="634"/>
      <c r="D953" s="652" t="s">
        <v>467</v>
      </c>
      <c r="E953" s="515"/>
      <c r="F953" s="62" t="s">
        <v>536</v>
      </c>
      <c r="G953" s="62" t="s">
        <v>552</v>
      </c>
      <c r="H953" s="62" t="s">
        <v>553</v>
      </c>
      <c r="I953" s="62" t="s">
        <v>554</v>
      </c>
      <c r="J953" s="163" t="s">
        <v>555</v>
      </c>
      <c r="K953" s="91"/>
      <c r="L953" s="91"/>
      <c r="M953" s="91"/>
      <c r="N953" s="91"/>
      <c r="O953" s="80"/>
      <c r="P953" s="80"/>
      <c r="Q953" s="80"/>
      <c r="R953" s="87"/>
      <c r="S953" s="87"/>
      <c r="T953" s="85"/>
      <c r="U953" s="101"/>
      <c r="V953" s="101"/>
      <c r="W953" s="85"/>
      <c r="X953" s="85"/>
      <c r="Y953" s="85"/>
      <c r="Z953" s="85"/>
      <c r="AA953" s="85"/>
      <c r="AB953" s="85"/>
      <c r="AC953" s="85"/>
      <c r="AD953" s="412" t="s">
        <v>2</v>
      </c>
      <c r="AE953" s="369" t="s">
        <v>304</v>
      </c>
      <c r="AF953" s="418" t="s">
        <v>305</v>
      </c>
      <c r="AG953" s="207"/>
      <c r="AH953" s="159"/>
      <c r="AN953"/>
      <c r="AO953"/>
    </row>
    <row r="954" spans="1:41" s="1" customFormat="1" ht="50.1" customHeight="1" thickBot="1" x14ac:dyDescent="0.35">
      <c r="A954" s="635"/>
      <c r="B954" s="636"/>
      <c r="C954" s="637"/>
      <c r="D954" s="650"/>
      <c r="E954" s="52"/>
      <c r="F954" s="72" t="s">
        <v>52</v>
      </c>
      <c r="G954" s="63" t="s">
        <v>49</v>
      </c>
      <c r="H954" s="63" t="s">
        <v>51</v>
      </c>
      <c r="I954" s="78" t="s">
        <v>256</v>
      </c>
      <c r="J954" s="78" t="s">
        <v>257</v>
      </c>
      <c r="K954" s="91"/>
      <c r="L954" s="91"/>
      <c r="M954" s="91"/>
      <c r="N954" s="80"/>
      <c r="O954" s="80"/>
      <c r="P954" s="80"/>
      <c r="Q954" s="80"/>
      <c r="R954" s="92"/>
      <c r="S954" s="92"/>
      <c r="T954" s="80"/>
      <c r="U954" s="101"/>
      <c r="V954" s="101"/>
      <c r="W954" s="80"/>
      <c r="X954" s="80"/>
      <c r="Y954" s="80"/>
      <c r="Z954" s="80"/>
      <c r="AA954" s="80"/>
      <c r="AB954" s="80"/>
      <c r="AC954" s="80"/>
      <c r="AD954" s="419"/>
      <c r="AE954" s="284"/>
      <c r="AF954" s="418"/>
      <c r="AG954" s="207"/>
      <c r="AH954" s="159"/>
      <c r="AN954"/>
      <c r="AO954"/>
    </row>
    <row r="955" spans="1:41" s="1" customFormat="1" ht="45" customHeight="1" thickBot="1" x14ac:dyDescent="0.3">
      <c r="A955" s="638"/>
      <c r="B955" s="639"/>
      <c r="C955" s="640"/>
      <c r="D955" s="651"/>
      <c r="E955" s="53"/>
      <c r="F955" s="11"/>
      <c r="G955" s="7"/>
      <c r="H955" s="7"/>
      <c r="I955" s="18"/>
      <c r="J955" s="18"/>
      <c r="K955" s="91"/>
      <c r="L955" s="91"/>
      <c r="M955" s="91"/>
      <c r="N955" s="87"/>
      <c r="O955" s="87"/>
      <c r="P955" s="87"/>
      <c r="Q955" s="87"/>
      <c r="R955" s="91"/>
      <c r="S955" s="91"/>
      <c r="T955" s="80"/>
      <c r="U955" s="102"/>
      <c r="V955" s="102"/>
      <c r="W955" s="80"/>
      <c r="X955" s="80"/>
      <c r="Y955" s="80"/>
      <c r="Z955" s="80"/>
      <c r="AA955" s="80"/>
      <c r="AB955" s="80"/>
      <c r="AC955" s="80"/>
      <c r="AD955" s="419">
        <f>SUM(AD956:AD957)</f>
        <v>0</v>
      </c>
      <c r="AE955" s="283"/>
      <c r="AF955" s="420">
        <f t="shared" ref="AF955" si="335">SUM(AF956:AF957)</f>
        <v>0</v>
      </c>
      <c r="AG955" s="252">
        <f>AF955</f>
        <v>0</v>
      </c>
      <c r="AH955" s="159"/>
      <c r="AN955"/>
      <c r="AO955"/>
    </row>
    <row r="956" spans="1:41" s="1" customFormat="1" ht="120" customHeight="1" thickBot="1" x14ac:dyDescent="0.3">
      <c r="A956" s="36"/>
      <c r="B956" s="398" t="s">
        <v>306</v>
      </c>
      <c r="C956" s="290" t="s">
        <v>1233</v>
      </c>
      <c r="D956" s="72">
        <v>48</v>
      </c>
      <c r="E956" s="17"/>
      <c r="F956" s="175"/>
      <c r="G956" s="175"/>
      <c r="H956" s="175"/>
      <c r="I956" s="175"/>
      <c r="J956" s="175"/>
      <c r="K956" s="91"/>
      <c r="L956" s="91"/>
      <c r="M956" s="91"/>
      <c r="N956" s="91"/>
      <c r="O956" s="91"/>
      <c r="P956" s="92"/>
      <c r="Q956" s="80"/>
      <c r="R956" s="80"/>
      <c r="S956" s="80"/>
      <c r="T956" s="80"/>
      <c r="U956" s="102"/>
      <c r="V956" s="102"/>
      <c r="W956" s="80"/>
      <c r="X956" s="80"/>
      <c r="Y956" s="80"/>
      <c r="Z956" s="80"/>
      <c r="AA956" s="80"/>
      <c r="AB956" s="80"/>
      <c r="AC956" s="80"/>
      <c r="AD956" s="421">
        <f t="shared" ref="AD956:AD957" si="336">SUM(ROUNDUP(F956/D956,0),ROUNDUP(G956/D956,0),ROUNDUP(H956/D956,0),ROUNDUP(I956/D956,0),ROUNDUP(J956/D956,0),ROUNDUP(K956/D956,0),ROUNDUP(L956/D956,0),ROUNDUP(M956/D956,0),ROUNDUP(N956/D956,0),ROUNDUP(O956/D956,0),ROUNDUP(P956/D956,0),ROUNDUP(Q956/D956,0),ROUNDUP(R956/D956,0),ROUNDUP(S956/D956,0),ROUNDUP(T956/D956,0),ROUNDUP(U956/D956,0),ROUNDUP(V956/D956,0),ROUNDUP(W956/D956,0),ROUNDUP(X956/D956,0),ROUNDUP(Y956/D956,0),ROUNDUP(Z956/D956,0),ROUNDUP(AA956/D956,0),ROUNDUP(AB956/D956,0),ROUNDUP(AC956/D956,0))*D956</f>
        <v>0</v>
      </c>
      <c r="AE956" s="285">
        <v>2.96</v>
      </c>
      <c r="AF956" s="418">
        <f t="shared" ref="AF956:AF957" si="337">AD956*AE956</f>
        <v>0</v>
      </c>
      <c r="AG956" s="207"/>
      <c r="AH956" s="159"/>
      <c r="AN956"/>
      <c r="AO956"/>
    </row>
    <row r="957" spans="1:41" s="1" customFormat="1" ht="120" customHeight="1" thickBot="1" x14ac:dyDescent="0.3">
      <c r="A957" s="36"/>
      <c r="B957" s="399" t="s">
        <v>307</v>
      </c>
      <c r="C957" s="290" t="s">
        <v>1234</v>
      </c>
      <c r="D957" s="72">
        <v>48</v>
      </c>
      <c r="E957" s="2"/>
      <c r="F957" s="175"/>
      <c r="G957" s="175"/>
      <c r="H957" s="175"/>
      <c r="I957" s="175"/>
      <c r="J957" s="175"/>
      <c r="K957" s="102"/>
      <c r="L957" s="102"/>
      <c r="M957" s="102"/>
      <c r="N957" s="102"/>
      <c r="O957" s="80"/>
      <c r="P957" s="91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  <c r="AD957" s="421">
        <f t="shared" si="336"/>
        <v>0</v>
      </c>
      <c r="AE957" s="285">
        <v>2.04</v>
      </c>
      <c r="AF957" s="418">
        <f t="shared" si="337"/>
        <v>0</v>
      </c>
      <c r="AG957" s="207"/>
      <c r="AH957" s="159"/>
      <c r="AN957"/>
      <c r="AO957"/>
    </row>
    <row r="958" spans="1:41" s="1" customFormat="1" ht="50.1" customHeight="1" thickBot="1" x14ac:dyDescent="0.3">
      <c r="A958" s="632" t="s">
        <v>466</v>
      </c>
      <c r="B958" s="633"/>
      <c r="C958" s="634"/>
      <c r="D958" s="652" t="s">
        <v>467</v>
      </c>
      <c r="E958" s="515"/>
      <c r="F958" s="162" t="s">
        <v>558</v>
      </c>
      <c r="G958" s="87"/>
      <c r="H958" s="87"/>
      <c r="I958" s="87"/>
      <c r="J958" s="87"/>
      <c r="K958" s="87"/>
      <c r="L958" s="84"/>
      <c r="M958" s="97"/>
      <c r="N958" s="91"/>
      <c r="O958" s="91"/>
      <c r="P958" s="91"/>
      <c r="Q958" s="91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412" t="s">
        <v>2</v>
      </c>
      <c r="AE958" s="369" t="s">
        <v>304</v>
      </c>
      <c r="AF958" s="418" t="s">
        <v>305</v>
      </c>
      <c r="AG958" s="207"/>
      <c r="AH958" s="159"/>
      <c r="AN958"/>
      <c r="AO958"/>
    </row>
    <row r="959" spans="1:41" s="1" customFormat="1" ht="50.1" customHeight="1" thickBot="1" x14ac:dyDescent="0.3">
      <c r="A959" s="635"/>
      <c r="B959" s="636"/>
      <c r="C959" s="637"/>
      <c r="D959" s="650"/>
      <c r="E959" s="52"/>
      <c r="F959" s="63" t="s">
        <v>190</v>
      </c>
      <c r="G959" s="92"/>
      <c r="H959" s="92"/>
      <c r="I959" s="92"/>
      <c r="J959" s="92"/>
      <c r="K959" s="92"/>
      <c r="L959" s="84"/>
      <c r="M959" s="97"/>
      <c r="N959" s="91"/>
      <c r="O959" s="91"/>
      <c r="P959" s="91"/>
      <c r="Q959" s="91"/>
      <c r="R959" s="91"/>
      <c r="S959" s="91"/>
      <c r="T959" s="91"/>
      <c r="U959" s="83"/>
      <c r="V959" s="83"/>
      <c r="W959" s="83"/>
      <c r="X959" s="83"/>
      <c r="Y959" s="83"/>
      <c r="Z959" s="83"/>
      <c r="AA959" s="83"/>
      <c r="AB959" s="83"/>
      <c r="AC959" s="83"/>
      <c r="AD959" s="419"/>
      <c r="AE959" s="285"/>
      <c r="AF959" s="418"/>
      <c r="AG959" s="207"/>
      <c r="AH959" s="159"/>
      <c r="AN959"/>
      <c r="AO959"/>
    </row>
    <row r="960" spans="1:41" s="1" customFormat="1" ht="42" customHeight="1" thickBot="1" x14ac:dyDescent="0.3">
      <c r="A960" s="638"/>
      <c r="B960" s="639"/>
      <c r="C960" s="640"/>
      <c r="D960" s="651"/>
      <c r="E960" s="53"/>
      <c r="F960" s="7"/>
      <c r="G960" s="91"/>
      <c r="H960" s="91"/>
      <c r="I960" s="91"/>
      <c r="J960" s="91"/>
      <c r="K960" s="91"/>
      <c r="L960" s="84"/>
      <c r="M960" s="97"/>
      <c r="N960" s="91"/>
      <c r="O960" s="87"/>
      <c r="P960" s="91"/>
      <c r="Q960" s="91"/>
      <c r="R960" s="91"/>
      <c r="S960" s="91"/>
      <c r="T960" s="91"/>
      <c r="U960" s="83"/>
      <c r="V960" s="83"/>
      <c r="W960" s="83"/>
      <c r="X960" s="83"/>
      <c r="Y960" s="83"/>
      <c r="Z960" s="83"/>
      <c r="AA960" s="83"/>
      <c r="AB960" s="83"/>
      <c r="AC960" s="83"/>
      <c r="AD960" s="419">
        <f>SUM(AD961:AD967)</f>
        <v>0</v>
      </c>
      <c r="AE960" s="283"/>
      <c r="AF960" s="420">
        <f t="shared" ref="AF960" si="338">SUM(AF961:AF967)</f>
        <v>0</v>
      </c>
      <c r="AG960" s="252">
        <f>AF960</f>
        <v>0</v>
      </c>
      <c r="AH960" s="159"/>
      <c r="AN960"/>
      <c r="AO960"/>
    </row>
    <row r="961" spans="1:41" s="1" customFormat="1" ht="50.1" customHeight="1" thickBot="1" x14ac:dyDescent="0.3">
      <c r="A961" s="653"/>
      <c r="B961" s="230" t="s">
        <v>243</v>
      </c>
      <c r="C961" s="291" t="s">
        <v>669</v>
      </c>
      <c r="D961" s="106">
        <v>50</v>
      </c>
      <c r="E961" s="16"/>
      <c r="F961" s="175"/>
      <c r="G961" s="84"/>
      <c r="H961" s="84"/>
      <c r="I961" s="84"/>
      <c r="J961" s="84"/>
      <c r="K961" s="84"/>
      <c r="L961" s="84"/>
      <c r="M961" s="97"/>
      <c r="N961" s="91"/>
      <c r="O961" s="100"/>
      <c r="P961" s="91"/>
      <c r="Q961" s="91"/>
      <c r="R961" s="91"/>
      <c r="S961" s="91"/>
      <c r="T961" s="91"/>
      <c r="U961" s="83"/>
      <c r="V961" s="83"/>
      <c r="W961" s="83"/>
      <c r="X961" s="83"/>
      <c r="Y961" s="83"/>
      <c r="Z961" s="83"/>
      <c r="AA961" s="83"/>
      <c r="AB961" s="83"/>
      <c r="AC961" s="83"/>
      <c r="AD961" s="421">
        <f t="shared" ref="AD961:AD967" si="339">SUM(ROUNDUP(F961/D961,0),ROUNDUP(G961/D961,0),ROUNDUP(H961/D961,0),ROUNDUP(I961/D961,0),ROUNDUP(J961/D961,0),ROUNDUP(K961/D961,0),ROUNDUP(L961/D961,0),ROUNDUP(M961/D961,0),ROUNDUP(N961/D961,0),ROUNDUP(O961/D961,0),ROUNDUP(P961/D961,0),ROUNDUP(Q961/D961,0),ROUNDUP(R961/D961,0),ROUNDUP(S961/D961,0),ROUNDUP(T961/D961,0),ROUNDUP(U961/D961,0),ROUNDUP(V961/D961,0),ROUNDUP(W961/D961,0),ROUNDUP(X961/D961,0),ROUNDUP(Y961/D961,0),ROUNDUP(Z961/D961,0),ROUNDUP(AA961/D961,0),ROUNDUP(AB961/D961,0),ROUNDUP(AC961/D961,0))*D961</f>
        <v>0</v>
      </c>
      <c r="AE961" s="285">
        <v>1.1100000000000001</v>
      </c>
      <c r="AF961" s="418">
        <f t="shared" ref="AF961:AF967" si="340">AD961*AE961</f>
        <v>0</v>
      </c>
      <c r="AG961" s="207"/>
      <c r="AH961" s="159"/>
      <c r="AN961"/>
      <c r="AO961"/>
    </row>
    <row r="962" spans="1:41" s="1" customFormat="1" ht="50.1" customHeight="1" thickBot="1" x14ac:dyDescent="0.3">
      <c r="A962" s="654"/>
      <c r="B962" s="230" t="s">
        <v>244</v>
      </c>
      <c r="C962" s="291" t="s">
        <v>670</v>
      </c>
      <c r="D962" s="106">
        <v>50</v>
      </c>
      <c r="E962" s="16"/>
      <c r="F962" s="175"/>
      <c r="G962" s="84"/>
      <c r="H962" s="84"/>
      <c r="I962" s="84"/>
      <c r="J962" s="84"/>
      <c r="K962" s="84"/>
      <c r="L962" s="84"/>
      <c r="M962" s="97"/>
      <c r="N962" s="91"/>
      <c r="O962" s="91"/>
      <c r="P962" s="91"/>
      <c r="Q962" s="91"/>
      <c r="R962" s="91"/>
      <c r="S962" s="91"/>
      <c r="T962" s="91"/>
      <c r="U962" s="83"/>
      <c r="V962" s="83"/>
      <c r="W962" s="83"/>
      <c r="X962" s="83"/>
      <c r="Y962" s="83"/>
      <c r="Z962" s="83"/>
      <c r="AA962" s="83"/>
      <c r="AB962" s="83"/>
      <c r="AC962" s="83"/>
      <c r="AD962" s="421">
        <f t="shared" si="339"/>
        <v>0</v>
      </c>
      <c r="AE962" s="285">
        <v>1.39</v>
      </c>
      <c r="AF962" s="418">
        <f t="shared" si="340"/>
        <v>0</v>
      </c>
      <c r="AG962" s="207"/>
      <c r="AH962" s="159"/>
      <c r="AN962"/>
      <c r="AO962"/>
    </row>
    <row r="963" spans="1:41" s="1" customFormat="1" ht="50.1" customHeight="1" thickBot="1" x14ac:dyDescent="0.3">
      <c r="A963" s="655"/>
      <c r="B963" s="230" t="s">
        <v>245</v>
      </c>
      <c r="C963" s="291" t="s">
        <v>671</v>
      </c>
      <c r="D963" s="106">
        <v>30</v>
      </c>
      <c r="E963" s="16"/>
      <c r="F963" s="175"/>
      <c r="G963" s="84"/>
      <c r="H963" s="84"/>
      <c r="I963" s="84"/>
      <c r="J963" s="84"/>
      <c r="K963" s="84"/>
      <c r="L963" s="87"/>
      <c r="M963" s="87"/>
      <c r="N963" s="87"/>
      <c r="O963" s="96"/>
      <c r="P963" s="87"/>
      <c r="Q963" s="87"/>
      <c r="R963" s="91"/>
      <c r="S963" s="91"/>
      <c r="T963" s="91"/>
      <c r="U963" s="83"/>
      <c r="V963" s="83"/>
      <c r="W963" s="83"/>
      <c r="X963" s="83"/>
      <c r="Y963" s="83"/>
      <c r="Z963" s="83"/>
      <c r="AA963" s="83"/>
      <c r="AB963" s="83"/>
      <c r="AC963" s="83"/>
      <c r="AD963" s="421">
        <f t="shared" si="339"/>
        <v>0</v>
      </c>
      <c r="AE963" s="285">
        <v>2.56</v>
      </c>
      <c r="AF963" s="418">
        <f t="shared" si="340"/>
        <v>0</v>
      </c>
      <c r="AG963" s="207"/>
      <c r="AH963" s="159"/>
      <c r="AN963"/>
      <c r="AO963"/>
    </row>
    <row r="964" spans="1:41" s="1" customFormat="1" ht="50.1" customHeight="1" thickBot="1" x14ac:dyDescent="0.3">
      <c r="A964" s="656"/>
      <c r="B964" s="230" t="s">
        <v>246</v>
      </c>
      <c r="C964" s="291" t="s">
        <v>672</v>
      </c>
      <c r="D964" s="106">
        <v>50</v>
      </c>
      <c r="E964" s="16"/>
      <c r="F964" s="175"/>
      <c r="G964" s="84"/>
      <c r="H964" s="84"/>
      <c r="I964" s="84"/>
      <c r="J964" s="84"/>
      <c r="K964" s="84"/>
      <c r="L964" s="92"/>
      <c r="M964" s="92"/>
      <c r="N964" s="100"/>
      <c r="O964" s="99"/>
      <c r="P964" s="100"/>
      <c r="Q964" s="92"/>
      <c r="R964" s="91"/>
      <c r="S964" s="91"/>
      <c r="T964" s="91"/>
      <c r="U964" s="83"/>
      <c r="V964" s="83"/>
      <c r="W964" s="83"/>
      <c r="X964" s="83"/>
      <c r="Y964" s="83"/>
      <c r="Z964" s="83"/>
      <c r="AA964" s="83"/>
      <c r="AB964" s="83"/>
      <c r="AC964" s="83"/>
      <c r="AD964" s="421">
        <f t="shared" si="339"/>
        <v>0</v>
      </c>
      <c r="AE964" s="285">
        <v>1.1100000000000001</v>
      </c>
      <c r="AF964" s="418">
        <f t="shared" si="340"/>
        <v>0</v>
      </c>
      <c r="AG964" s="207"/>
      <c r="AH964" s="159"/>
      <c r="AN964"/>
      <c r="AO964"/>
    </row>
    <row r="965" spans="1:41" s="1" customFormat="1" ht="50.1" customHeight="1" thickBot="1" x14ac:dyDescent="0.3">
      <c r="A965" s="654"/>
      <c r="B965" s="230" t="s">
        <v>247</v>
      </c>
      <c r="C965" s="291" t="s">
        <v>673</v>
      </c>
      <c r="D965" s="106">
        <v>50</v>
      </c>
      <c r="E965" s="16"/>
      <c r="F965" s="175"/>
      <c r="G965" s="84"/>
      <c r="H965" s="84"/>
      <c r="I965" s="84"/>
      <c r="J965" s="84"/>
      <c r="K965" s="84"/>
      <c r="L965" s="83"/>
      <c r="M965" s="83"/>
      <c r="N965" s="91"/>
      <c r="O965" s="87"/>
      <c r="P965" s="91"/>
      <c r="Q965" s="91"/>
      <c r="R965" s="91"/>
      <c r="S965" s="91"/>
      <c r="T965" s="91"/>
      <c r="U965" s="83"/>
      <c r="V965" s="83"/>
      <c r="W965" s="83"/>
      <c r="X965" s="83"/>
      <c r="Y965" s="83"/>
      <c r="Z965" s="83"/>
      <c r="AA965" s="83"/>
      <c r="AB965" s="83"/>
      <c r="AC965" s="83"/>
      <c r="AD965" s="421">
        <f t="shared" si="339"/>
        <v>0</v>
      </c>
      <c r="AE965" s="285">
        <v>1.39</v>
      </c>
      <c r="AF965" s="418">
        <f t="shared" si="340"/>
        <v>0</v>
      </c>
      <c r="AG965" s="207"/>
      <c r="AH965" s="159"/>
      <c r="AN965"/>
      <c r="AO965"/>
    </row>
    <row r="966" spans="1:41" s="1" customFormat="1" ht="50.1" customHeight="1" thickBot="1" x14ac:dyDescent="0.3">
      <c r="A966" s="655"/>
      <c r="B966" s="230" t="s">
        <v>248</v>
      </c>
      <c r="C966" s="291" t="s">
        <v>674</v>
      </c>
      <c r="D966" s="106">
        <v>50</v>
      </c>
      <c r="E966" s="16"/>
      <c r="F966" s="175"/>
      <c r="G966" s="84"/>
      <c r="H966" s="84"/>
      <c r="I966" s="84"/>
      <c r="J966" s="84"/>
      <c r="K966" s="84"/>
      <c r="L966" s="80"/>
      <c r="M966" s="80"/>
      <c r="N966" s="96"/>
      <c r="O966" s="92"/>
      <c r="P966" s="96"/>
      <c r="Q966" s="91"/>
      <c r="R966" s="91"/>
      <c r="S966" s="91"/>
      <c r="T966" s="91"/>
      <c r="U966" s="83"/>
      <c r="V966" s="83"/>
      <c r="W966" s="83"/>
      <c r="X966" s="83"/>
      <c r="Y966" s="83"/>
      <c r="Z966" s="83"/>
      <c r="AA966" s="83"/>
      <c r="AB966" s="83"/>
      <c r="AC966" s="83"/>
      <c r="AD966" s="421">
        <f t="shared" si="339"/>
        <v>0</v>
      </c>
      <c r="AE966" s="285">
        <v>1.99</v>
      </c>
      <c r="AF966" s="418">
        <f t="shared" si="340"/>
        <v>0</v>
      </c>
      <c r="AG966" s="207"/>
      <c r="AH966" s="159"/>
      <c r="AN966"/>
      <c r="AO966"/>
    </row>
    <row r="967" spans="1:41" s="1" customFormat="1" ht="110.1" customHeight="1" thickBot="1" x14ac:dyDescent="0.3">
      <c r="A967" s="402"/>
      <c r="B967" s="230" t="s">
        <v>249</v>
      </c>
      <c r="C967" s="291" t="s">
        <v>675</v>
      </c>
      <c r="D967" s="106">
        <v>50</v>
      </c>
      <c r="E967" s="16"/>
      <c r="F967" s="175"/>
      <c r="G967" s="84"/>
      <c r="H967" s="84"/>
      <c r="I967" s="84"/>
      <c r="J967" s="84"/>
      <c r="K967" s="84"/>
      <c r="L967" s="84"/>
      <c r="M967" s="84"/>
      <c r="N967" s="99"/>
      <c r="O967" s="91"/>
      <c r="P967" s="99"/>
      <c r="Q967" s="99"/>
      <c r="R967" s="91"/>
      <c r="S967" s="91"/>
      <c r="T967" s="91"/>
      <c r="U967" s="83"/>
      <c r="V967" s="83"/>
      <c r="W967" s="83"/>
      <c r="X967" s="83"/>
      <c r="Y967" s="83"/>
      <c r="Z967" s="83"/>
      <c r="AA967" s="83"/>
      <c r="AB967" s="83"/>
      <c r="AC967" s="83"/>
      <c r="AD967" s="421">
        <f t="shared" si="339"/>
        <v>0</v>
      </c>
      <c r="AE967" s="285">
        <v>2.34</v>
      </c>
      <c r="AF967" s="418">
        <f t="shared" si="340"/>
        <v>0</v>
      </c>
      <c r="AG967" s="207"/>
      <c r="AH967" s="159"/>
      <c r="AN967"/>
      <c r="AO967"/>
    </row>
    <row r="968" spans="1:41" s="1" customFormat="1" ht="50.1" customHeight="1" thickBot="1" x14ac:dyDescent="0.3">
      <c r="A968" s="684" t="s">
        <v>466</v>
      </c>
      <c r="B968" s="685"/>
      <c r="C968" s="686"/>
      <c r="D968" s="652" t="s">
        <v>467</v>
      </c>
      <c r="E968" s="515"/>
      <c r="F968" s="62" t="s">
        <v>662</v>
      </c>
      <c r="G968" s="62" t="s">
        <v>661</v>
      </c>
      <c r="H968" s="80"/>
      <c r="I968" s="62" t="s">
        <v>547</v>
      </c>
      <c r="J968" s="62" t="s">
        <v>481</v>
      </c>
      <c r="K968" s="64" t="s">
        <v>1021</v>
      </c>
      <c r="L968" s="64" t="s">
        <v>1023</v>
      </c>
      <c r="M968" s="80"/>
      <c r="N968" s="80"/>
      <c r="O968" s="87"/>
      <c r="P968" s="80"/>
      <c r="Q968" s="80"/>
      <c r="R968" s="87"/>
      <c r="S968" s="87"/>
      <c r="T968" s="87"/>
      <c r="U968" s="87"/>
      <c r="V968" s="85"/>
      <c r="W968" s="85"/>
      <c r="X968" s="85"/>
      <c r="Y968" s="85"/>
      <c r="Z968" s="85"/>
      <c r="AA968" s="85"/>
      <c r="AB968" s="85"/>
      <c r="AC968" s="85"/>
      <c r="AD968" s="412" t="s">
        <v>2</v>
      </c>
      <c r="AE968" s="369" t="s">
        <v>304</v>
      </c>
      <c r="AF968" s="418" t="s">
        <v>305</v>
      </c>
      <c r="AG968" s="207"/>
      <c r="AH968" s="159"/>
      <c r="AN968"/>
      <c r="AO968"/>
    </row>
    <row r="969" spans="1:41" s="1" customFormat="1" ht="50.1" customHeight="1" thickBot="1" x14ac:dyDescent="0.35">
      <c r="A969" s="635"/>
      <c r="B969" s="636"/>
      <c r="C969" s="637"/>
      <c r="D969" s="650"/>
      <c r="E969" s="52"/>
      <c r="F969" s="63" t="s">
        <v>23</v>
      </c>
      <c r="G969" s="63" t="s">
        <v>25</v>
      </c>
      <c r="H969" s="80"/>
      <c r="I969" s="63" t="s">
        <v>358</v>
      </c>
      <c r="J969" s="63" t="s">
        <v>7</v>
      </c>
      <c r="K969" s="63" t="s">
        <v>1001</v>
      </c>
      <c r="L969" s="63" t="s">
        <v>1022</v>
      </c>
      <c r="M969" s="80"/>
      <c r="N969" s="80"/>
      <c r="O969" s="91"/>
      <c r="P969" s="80"/>
      <c r="Q969" s="80"/>
      <c r="R969" s="92"/>
      <c r="S969" s="92"/>
      <c r="T969" s="92"/>
      <c r="U969" s="92"/>
      <c r="V969" s="80"/>
      <c r="W969" s="80"/>
      <c r="X969" s="80"/>
      <c r="Y969" s="80"/>
      <c r="Z969" s="80"/>
      <c r="AA969" s="80"/>
      <c r="AB969" s="80"/>
      <c r="AC969" s="80"/>
      <c r="AD969" s="427"/>
      <c r="AE969" s="284"/>
      <c r="AF969" s="418"/>
      <c r="AG969" s="207"/>
      <c r="AH969" s="159"/>
      <c r="AN969"/>
      <c r="AO969"/>
    </row>
    <row r="970" spans="1:41" s="1" customFormat="1" ht="50.1" customHeight="1" thickBot="1" x14ac:dyDescent="0.35">
      <c r="A970" s="638"/>
      <c r="B970" s="639"/>
      <c r="C970" s="640"/>
      <c r="D970" s="651"/>
      <c r="E970" s="53"/>
      <c r="F970" s="7"/>
      <c r="G970" s="7"/>
      <c r="H970" s="80"/>
      <c r="I970" s="40"/>
      <c r="J970" s="7"/>
      <c r="K970" s="255"/>
      <c r="L970" s="17"/>
      <c r="M970" s="80"/>
      <c r="N970" s="80"/>
      <c r="O970" s="91"/>
      <c r="P970" s="80"/>
      <c r="Q970" s="80"/>
      <c r="R970" s="91"/>
      <c r="S970" s="91"/>
      <c r="T970" s="91"/>
      <c r="U970" s="91"/>
      <c r="V970" s="80"/>
      <c r="W970" s="80"/>
      <c r="X970" s="80"/>
      <c r="Y970" s="80"/>
      <c r="Z970" s="80"/>
      <c r="AA970" s="80"/>
      <c r="AB970" s="80"/>
      <c r="AC970" s="80"/>
      <c r="AD970" s="428">
        <f>SUM(AD971)</f>
        <v>0</v>
      </c>
      <c r="AE970" s="373"/>
      <c r="AF970" s="425">
        <f t="shared" ref="AF970" si="341">SUM(AF971)</f>
        <v>0</v>
      </c>
      <c r="AG970" s="252">
        <f>AF970</f>
        <v>0</v>
      </c>
      <c r="AH970" s="159"/>
      <c r="AN970"/>
      <c r="AO970"/>
    </row>
    <row r="971" spans="1:41" s="1" customFormat="1" ht="150" customHeight="1" thickBot="1" x14ac:dyDescent="0.3">
      <c r="A971" s="121"/>
      <c r="B971" s="228" t="s">
        <v>58</v>
      </c>
      <c r="C971" s="301" t="s">
        <v>663</v>
      </c>
      <c r="D971" s="64">
        <v>10</v>
      </c>
      <c r="E971" s="8"/>
      <c r="F971" s="175"/>
      <c r="G971" s="175"/>
      <c r="H971" s="82"/>
      <c r="I971" s="175"/>
      <c r="J971" s="175"/>
      <c r="K971" s="175"/>
      <c r="L971" s="175"/>
      <c r="M971" s="82"/>
      <c r="N971" s="87"/>
      <c r="O971" s="102"/>
      <c r="P971" s="87"/>
      <c r="Q971" s="87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  <c r="AD971" s="421">
        <f>SUM(ROUNDUP(F971/D971,0),ROUNDUP(G971/D971,0),ROUNDUP(H971/D971,0),ROUNDUP(J971/D971,0),ROUNDUP(K971/D971,0),ROUNDUP(I971/D971,0),ROUNDUP(L971/D971,0),ROUNDUP(M971/D971,0),ROUNDUP(N971/D971,0),ROUNDUP(O971/D971,0),ROUNDUP(P971/D971,0),ROUNDUP(Q971/D971,0),ROUNDUP(R971/D971,0),ROUNDUP(S971/D971,0),ROUNDUP(T971/D971,0),ROUNDUP(U971/D971,0),ROUNDUP(V971/D971,0),ROUNDUP(W971/D971,0),ROUNDUP(X971/D971,0),ROUNDUP(Y971/D971,0),ROUNDUP(Z971/D971,0),ROUNDUP(AA971/D971,0),ROUNDUP(AB971/D971,0),ROUNDUP(AC971/D971,0))*D971</f>
        <v>0</v>
      </c>
      <c r="AE971" s="285">
        <v>4.95</v>
      </c>
      <c r="AF971" s="418">
        <f>AD971*AE971</f>
        <v>0</v>
      </c>
      <c r="AG971" s="207"/>
      <c r="AH971" s="159"/>
      <c r="AN971"/>
      <c r="AO971"/>
    </row>
    <row r="972" spans="1:41" s="1" customFormat="1" ht="50.1" customHeight="1" thickBot="1" x14ac:dyDescent="0.3">
      <c r="A972" s="632" t="s">
        <v>466</v>
      </c>
      <c r="B972" s="633"/>
      <c r="C972" s="634"/>
      <c r="D972" s="652" t="s">
        <v>467</v>
      </c>
      <c r="E972" s="523"/>
      <c r="F972" s="62" t="s">
        <v>1</v>
      </c>
      <c r="G972" s="62" t="s">
        <v>470</v>
      </c>
      <c r="H972" s="73" t="s">
        <v>80</v>
      </c>
      <c r="I972" s="62" t="s">
        <v>471</v>
      </c>
      <c r="J972" s="347" t="s">
        <v>548</v>
      </c>
      <c r="K972" s="347" t="s">
        <v>547</v>
      </c>
      <c r="L972" s="62" t="s">
        <v>926</v>
      </c>
      <c r="M972" s="64" t="s">
        <v>474</v>
      </c>
      <c r="N972" s="62" t="s">
        <v>514</v>
      </c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  <c r="AD972" s="412" t="s">
        <v>2</v>
      </c>
      <c r="AE972" s="369" t="s">
        <v>304</v>
      </c>
      <c r="AF972" s="418" t="s">
        <v>305</v>
      </c>
      <c r="AG972" s="207"/>
      <c r="AH972" s="159"/>
      <c r="AN972"/>
      <c r="AO972"/>
    </row>
    <row r="973" spans="1:41" s="1" customFormat="1" ht="50.1" customHeight="1" thickBot="1" x14ac:dyDescent="0.35">
      <c r="A973" s="635"/>
      <c r="B973" s="636"/>
      <c r="C973" s="637"/>
      <c r="D973" s="650"/>
      <c r="E973" s="523"/>
      <c r="F973" s="63" t="s">
        <v>12</v>
      </c>
      <c r="G973" s="63" t="s">
        <v>4</v>
      </c>
      <c r="H973" s="65" t="s">
        <v>81</v>
      </c>
      <c r="I973" s="65" t="s">
        <v>5</v>
      </c>
      <c r="J973" s="348" t="s">
        <v>190</v>
      </c>
      <c r="K973" s="346" t="s">
        <v>358</v>
      </c>
      <c r="L973" s="63" t="s">
        <v>253</v>
      </c>
      <c r="M973" s="75" t="s">
        <v>269</v>
      </c>
      <c r="N973" s="63" t="s">
        <v>463</v>
      </c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  <c r="AD973" s="419"/>
      <c r="AE973" s="284"/>
      <c r="AF973" s="418"/>
      <c r="AG973" s="207"/>
      <c r="AH973" s="159"/>
      <c r="AN973"/>
      <c r="AO973"/>
    </row>
    <row r="974" spans="1:41" s="1" customFormat="1" ht="42" customHeight="1" thickBot="1" x14ac:dyDescent="0.3">
      <c r="A974" s="638"/>
      <c r="B974" s="639"/>
      <c r="C974" s="640"/>
      <c r="D974" s="651"/>
      <c r="E974" s="523"/>
      <c r="F974" s="7"/>
      <c r="G974" s="14"/>
      <c r="H974" s="14"/>
      <c r="I974" s="11"/>
      <c r="J974" s="524"/>
      <c r="K974" s="40"/>
      <c r="L974" s="11"/>
      <c r="M974" s="14"/>
      <c r="N974" s="39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  <c r="AD974" s="419">
        <f>SUM(AD975)</f>
        <v>0</v>
      </c>
      <c r="AE974" s="283"/>
      <c r="AF974" s="420">
        <f t="shared" ref="AF974" si="342">SUM(AF975)</f>
        <v>0</v>
      </c>
      <c r="AG974" s="252">
        <f>AF974</f>
        <v>0</v>
      </c>
      <c r="AH974" s="159"/>
      <c r="AN974"/>
      <c r="AO974"/>
    </row>
    <row r="975" spans="1:41" s="3" customFormat="1" ht="118.5" customHeight="1" thickBot="1" x14ac:dyDescent="0.3">
      <c r="A975" s="118"/>
      <c r="B975" s="230" t="s">
        <v>407</v>
      </c>
      <c r="C975" s="291" t="s">
        <v>871</v>
      </c>
      <c r="D975" s="109">
        <v>20</v>
      </c>
      <c r="E975" s="54"/>
      <c r="F975" s="175"/>
      <c r="G975" s="175"/>
      <c r="H975" s="175"/>
      <c r="I975" s="175"/>
      <c r="J975" s="176"/>
      <c r="K975" s="176"/>
      <c r="L975" s="175"/>
      <c r="M975" s="175"/>
      <c r="N975" s="175"/>
      <c r="O975" s="80"/>
      <c r="P975" s="80"/>
      <c r="Q975" s="84"/>
      <c r="R975" s="80"/>
      <c r="S975" s="80"/>
      <c r="T975" s="83"/>
      <c r="U975" s="91"/>
      <c r="V975" s="91"/>
      <c r="W975" s="83"/>
      <c r="X975" s="83"/>
      <c r="Y975" s="83"/>
      <c r="Z975" s="83"/>
      <c r="AA975" s="83"/>
      <c r="AB975" s="83"/>
      <c r="AC975" s="83"/>
      <c r="AD975" s="421">
        <f t="shared" ref="AD975" si="343">SUM(ROUNDUP(F975/D975,0),ROUNDUP(G975/D975,0),ROUNDUP(H975/D975,0),ROUNDUP(I975/D975,0),ROUNDUP(J975/D975,0),ROUNDUP(K975/D975,0),ROUNDUP(L975/D975,0),ROUNDUP(M975/D975,0),ROUNDUP(N975/D975,0),ROUNDUP(O975/D975,0),ROUNDUP(P975/D975,0),ROUNDUP(Q975/D975,0),ROUNDUP(R975/D975,0),ROUNDUP(S975/D975,0),ROUNDUP(T975/D975,0),ROUNDUP(U975/D975,0),ROUNDUP(V975/D975,0),ROUNDUP(W975/D975,0),ROUNDUP(X975/D975,0),ROUNDUP(Y975/D975,0),ROUNDUP(Z975/D975,0),ROUNDUP(AA975/D975,0),ROUNDUP(AB975/D975,0),ROUNDUP(AC975/D975,0))*D975</f>
        <v>0</v>
      </c>
      <c r="AE975" s="285">
        <v>2.66</v>
      </c>
      <c r="AF975" s="418">
        <f>AD975*AE975</f>
        <v>0</v>
      </c>
      <c r="AG975" s="207"/>
      <c r="AH975" s="159"/>
      <c r="AN975"/>
      <c r="AO975"/>
    </row>
    <row r="976" spans="1:41" s="3" customFormat="1" ht="50.1" customHeight="1" thickBot="1" x14ac:dyDescent="0.3">
      <c r="A976" s="632" t="s">
        <v>466</v>
      </c>
      <c r="B976" s="633"/>
      <c r="C976" s="634"/>
      <c r="D976" s="652" t="s">
        <v>467</v>
      </c>
      <c r="E976" s="515"/>
      <c r="F976" s="62" t="s">
        <v>61</v>
      </c>
      <c r="G976" s="62" t="s">
        <v>470</v>
      </c>
      <c r="H976" s="62" t="s">
        <v>471</v>
      </c>
      <c r="I976" s="102"/>
      <c r="J976" s="87"/>
      <c r="K976" s="102"/>
      <c r="L976" s="82"/>
      <c r="M976" s="92"/>
      <c r="N976" s="104"/>
      <c r="O976" s="85"/>
      <c r="P976" s="91"/>
      <c r="Q976" s="91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412" t="s">
        <v>2</v>
      </c>
      <c r="AE976" s="369" t="s">
        <v>304</v>
      </c>
      <c r="AF976" s="418" t="s">
        <v>305</v>
      </c>
      <c r="AG976" s="207"/>
      <c r="AH976" s="159"/>
      <c r="AN976"/>
      <c r="AO976"/>
    </row>
    <row r="977" spans="1:41" s="3" customFormat="1" ht="50.1" customHeight="1" thickBot="1" x14ac:dyDescent="0.3">
      <c r="A977" s="635"/>
      <c r="B977" s="636"/>
      <c r="C977" s="637"/>
      <c r="D977" s="650"/>
      <c r="E977" s="107"/>
      <c r="F977" s="66" t="s">
        <v>12</v>
      </c>
      <c r="G977" s="81" t="s">
        <v>4</v>
      </c>
      <c r="H977" s="63" t="s">
        <v>5</v>
      </c>
      <c r="I977" s="102"/>
      <c r="J977" s="92"/>
      <c r="K977" s="102"/>
      <c r="L977" s="97"/>
      <c r="M977" s="91"/>
      <c r="N977" s="83"/>
      <c r="O977" s="96"/>
      <c r="P977" s="91"/>
      <c r="Q977" s="91"/>
      <c r="R977" s="91"/>
      <c r="S977" s="91"/>
      <c r="T977" s="91"/>
      <c r="U977" s="83"/>
      <c r="V977" s="83"/>
      <c r="W977" s="83"/>
      <c r="X977" s="83"/>
      <c r="Y977" s="83"/>
      <c r="Z977" s="83"/>
      <c r="AA977" s="83"/>
      <c r="AB977" s="83"/>
      <c r="AC977" s="83"/>
      <c r="AD977" s="419"/>
      <c r="AE977" s="285"/>
      <c r="AF977" s="418"/>
      <c r="AG977" s="207"/>
      <c r="AH977" s="159"/>
      <c r="AN977"/>
      <c r="AO977"/>
    </row>
    <row r="978" spans="1:41" s="1" customFormat="1" ht="50.1" customHeight="1" thickBot="1" x14ac:dyDescent="0.3">
      <c r="A978" s="638"/>
      <c r="B978" s="639"/>
      <c r="C978" s="640"/>
      <c r="D978" s="651"/>
      <c r="E978" s="53"/>
      <c r="F978" s="19"/>
      <c r="G978" s="13"/>
      <c r="H978" s="29"/>
      <c r="I978" s="102"/>
      <c r="J978" s="91"/>
      <c r="K978" s="102"/>
      <c r="L978" s="97"/>
      <c r="M978" s="84"/>
      <c r="N978" s="91"/>
      <c r="O978" s="96"/>
      <c r="P978" s="91"/>
      <c r="Q978" s="91"/>
      <c r="R978" s="91"/>
      <c r="S978" s="91"/>
      <c r="T978" s="91"/>
      <c r="U978" s="83"/>
      <c r="V978" s="83"/>
      <c r="W978" s="83"/>
      <c r="X978" s="83"/>
      <c r="Y978" s="83"/>
      <c r="Z978" s="83"/>
      <c r="AA978" s="83"/>
      <c r="AB978" s="83"/>
      <c r="AC978" s="83"/>
      <c r="AD978" s="419">
        <f>SUM(AD979)</f>
        <v>0</v>
      </c>
      <c r="AE978" s="283"/>
      <c r="AF978" s="420">
        <f t="shared" ref="AF978" si="344">SUM(AF979)</f>
        <v>0</v>
      </c>
      <c r="AG978" s="252">
        <f>AF978</f>
        <v>0</v>
      </c>
      <c r="AH978" s="159"/>
      <c r="AN978"/>
      <c r="AO978"/>
    </row>
    <row r="979" spans="1:41" s="1" customFormat="1" ht="124.5" customHeight="1" thickBot="1" x14ac:dyDescent="0.3">
      <c r="A979" s="525"/>
      <c r="B979" s="526" t="s">
        <v>252</v>
      </c>
      <c r="C979" s="291" t="s">
        <v>666</v>
      </c>
      <c r="D979" s="106">
        <v>10</v>
      </c>
      <c r="E979" s="16"/>
      <c r="F979" s="175"/>
      <c r="G979" s="175"/>
      <c r="H979" s="175"/>
      <c r="I979" s="102"/>
      <c r="J979" s="97"/>
      <c r="K979" s="102"/>
      <c r="L979" s="87"/>
      <c r="M979" s="85"/>
      <c r="N979" s="85"/>
      <c r="O979" s="96"/>
      <c r="P979" s="85"/>
      <c r="Q979" s="85"/>
      <c r="R979" s="99"/>
      <c r="S979" s="99"/>
      <c r="T979" s="99"/>
      <c r="U979" s="99"/>
      <c r="V979" s="83"/>
      <c r="W979" s="83"/>
      <c r="X979" s="83"/>
      <c r="Y979" s="83"/>
      <c r="Z979" s="83"/>
      <c r="AA979" s="83"/>
      <c r="AB979" s="83"/>
      <c r="AC979" s="83"/>
      <c r="AD979" s="421">
        <f t="shared" ref="AD979" si="345">SUM(ROUNDUP(F979/D979,0),ROUNDUP(G979/D979,0),ROUNDUP(H979/D979,0),ROUNDUP(I979/D979,0),ROUNDUP(J979/D979,0),ROUNDUP(K979/D979,0),ROUNDUP(L979/D979,0),ROUNDUP(M979/D979,0),ROUNDUP(N979/D979,0),ROUNDUP(O979/D979,0),ROUNDUP(P979/D979,0),ROUNDUP(Q979/D979,0),ROUNDUP(R979/D979,0),ROUNDUP(S979/D979,0),ROUNDUP(T979/D979,0),ROUNDUP(U979/D979,0),ROUNDUP(V979/D979,0),ROUNDUP(W979/D979,0),ROUNDUP(X979/D979,0),ROUNDUP(Y979/D979,0),ROUNDUP(Z979/D979,0),ROUNDUP(AA979/D979,0),ROUNDUP(AB979/D979,0),ROUNDUP(AC979/D979,0))*D979</f>
        <v>0</v>
      </c>
      <c r="AE979" s="285">
        <v>1.57</v>
      </c>
      <c r="AF979" s="418">
        <f>AD979*AE979</f>
        <v>0</v>
      </c>
      <c r="AG979" s="207"/>
      <c r="AH979" s="159"/>
      <c r="AN979"/>
      <c r="AO979"/>
    </row>
    <row r="980" spans="1:41" s="1" customFormat="1" ht="50.1" customHeight="1" thickBot="1" x14ac:dyDescent="0.3">
      <c r="A980" s="632" t="s">
        <v>466</v>
      </c>
      <c r="B980" s="633"/>
      <c r="C980" s="634"/>
      <c r="D980" s="652" t="s">
        <v>467</v>
      </c>
      <c r="E980" s="515"/>
      <c r="F980" s="62" t="s">
        <v>61</v>
      </c>
      <c r="G980" s="62" t="s">
        <v>1015</v>
      </c>
      <c r="H980" s="62" t="s">
        <v>471</v>
      </c>
      <c r="I980" s="62" t="s">
        <v>547</v>
      </c>
      <c r="J980" s="92"/>
      <c r="K980" s="82"/>
      <c r="L980" s="92"/>
      <c r="M980" s="82"/>
      <c r="N980" s="104"/>
      <c r="O980" s="91"/>
      <c r="P980" s="91"/>
      <c r="Q980" s="91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C980" s="85"/>
      <c r="AD980" s="412" t="s">
        <v>2</v>
      </c>
      <c r="AE980" s="369" t="s">
        <v>304</v>
      </c>
      <c r="AF980" s="418" t="s">
        <v>305</v>
      </c>
      <c r="AG980" s="207"/>
      <c r="AH980" s="159"/>
      <c r="AN980"/>
      <c r="AO980"/>
    </row>
    <row r="981" spans="1:41" s="1" customFormat="1" ht="50.1" customHeight="1" thickBot="1" x14ac:dyDescent="0.3">
      <c r="A981" s="635"/>
      <c r="B981" s="636"/>
      <c r="C981" s="637"/>
      <c r="D981" s="650"/>
      <c r="E981" s="52"/>
      <c r="F981" s="66" t="s">
        <v>12</v>
      </c>
      <c r="G981" s="63" t="s">
        <v>81</v>
      </c>
      <c r="H981" s="63" t="s">
        <v>5</v>
      </c>
      <c r="I981" s="63" t="s">
        <v>358</v>
      </c>
      <c r="J981" s="91"/>
      <c r="K981" s="97"/>
      <c r="L981" s="91"/>
      <c r="M981" s="97"/>
      <c r="N981" s="83"/>
      <c r="O981" s="91"/>
      <c r="P981" s="91"/>
      <c r="Q981" s="91"/>
      <c r="R981" s="96"/>
      <c r="S981" s="96"/>
      <c r="T981" s="96"/>
      <c r="U981" s="80"/>
      <c r="V981" s="80"/>
      <c r="W981" s="80"/>
      <c r="X981" s="80"/>
      <c r="Y981" s="80"/>
      <c r="Z981" s="80"/>
      <c r="AA981" s="80"/>
      <c r="AB981" s="80"/>
      <c r="AC981" s="80"/>
      <c r="AD981" s="419"/>
      <c r="AE981" s="285"/>
      <c r="AF981" s="418"/>
      <c r="AG981" s="207"/>
      <c r="AH981" s="159"/>
      <c r="AN981"/>
      <c r="AO981"/>
    </row>
    <row r="982" spans="1:41" s="1" customFormat="1" ht="42" customHeight="1" thickBot="1" x14ac:dyDescent="0.3">
      <c r="A982" s="638"/>
      <c r="B982" s="639"/>
      <c r="C982" s="640"/>
      <c r="D982" s="651"/>
      <c r="E982" s="53"/>
      <c r="F982" s="19"/>
      <c r="G982" s="7"/>
      <c r="H982" s="7"/>
      <c r="I982" s="40"/>
      <c r="J982" s="84"/>
      <c r="K982" s="97"/>
      <c r="L982" s="84"/>
      <c r="M982" s="97"/>
      <c r="N982" s="91"/>
      <c r="O982" s="91"/>
      <c r="P982" s="91"/>
      <c r="Q982" s="91"/>
      <c r="R982" s="96"/>
      <c r="S982" s="96"/>
      <c r="T982" s="96"/>
      <c r="U982" s="80"/>
      <c r="V982" s="80"/>
      <c r="W982" s="80"/>
      <c r="X982" s="80"/>
      <c r="Y982" s="80"/>
      <c r="Z982" s="80"/>
      <c r="AA982" s="80"/>
      <c r="AB982" s="80"/>
      <c r="AC982" s="80"/>
      <c r="AD982" s="447">
        <f>SUM(AD983)</f>
        <v>0</v>
      </c>
      <c r="AE982" s="381"/>
      <c r="AF982" s="448">
        <f t="shared" ref="AF982" si="346">SUM(AF983)</f>
        <v>0</v>
      </c>
      <c r="AG982" s="252">
        <f>AF982</f>
        <v>0</v>
      </c>
      <c r="AH982" s="159"/>
      <c r="AN982"/>
      <c r="AO982"/>
    </row>
    <row r="983" spans="1:41" s="1" customFormat="1" ht="130.5" customHeight="1" thickBot="1" x14ac:dyDescent="0.3">
      <c r="A983" s="402"/>
      <c r="B983" s="230" t="s">
        <v>201</v>
      </c>
      <c r="C983" s="291" t="s">
        <v>668</v>
      </c>
      <c r="D983" s="128">
        <v>7</v>
      </c>
      <c r="E983" s="20"/>
      <c r="F983" s="175"/>
      <c r="G983" s="175"/>
      <c r="H983" s="175"/>
      <c r="I983" s="175"/>
      <c r="J983" s="84"/>
      <c r="K983" s="97"/>
      <c r="L983" s="84"/>
      <c r="M983" s="97"/>
      <c r="N983" s="91"/>
      <c r="O983" s="91"/>
      <c r="P983" s="91"/>
      <c r="Q983" s="91"/>
      <c r="R983" s="91"/>
      <c r="S983" s="91"/>
      <c r="T983" s="91"/>
      <c r="U983" s="83"/>
      <c r="V983" s="83"/>
      <c r="W983" s="83"/>
      <c r="X983" s="83"/>
      <c r="Y983" s="83"/>
      <c r="Z983" s="83"/>
      <c r="AA983" s="83"/>
      <c r="AB983" s="83"/>
      <c r="AC983" s="83"/>
      <c r="AD983" s="421">
        <f>SUM(ROUNDUP(F983/D983,0),ROUNDUP(K983/D983,0),ROUNDUP(G983/D983,0),ROUNDUP(H983/D983,0),ROUNDUP(J983/D983,0),ROUNDUP(I983/D983,0),ROUNDUP(L983/D983,0),ROUNDUP(M983/D983,0),ROUNDUP(N983/D983,0),ROUNDUP(O983/D983,0),ROUNDUP(P983/D983,0),ROUNDUP(Q983/D983,0),ROUNDUP(R983/D983,0),ROUNDUP(S983/D983,0),ROUNDUP(T983/D983,0),ROUNDUP(U983/D983,0),ROUNDUP(V983/D983,0),ROUNDUP(W983/D983,0),ROUNDUP(X983/D983,0),ROUNDUP(Y983/D983,0),ROUNDUP(Z983/D983,0),ROUNDUP(AA983/D983,0),ROUNDUP(AB983/D983,0),ROUNDUP(AC983/D983,0))*D983</f>
        <v>0</v>
      </c>
      <c r="AE983" s="285">
        <v>23.11</v>
      </c>
      <c r="AF983" s="418">
        <f>AD983*AE983</f>
        <v>0</v>
      </c>
      <c r="AG983" s="207"/>
      <c r="AH983" s="159"/>
      <c r="AN983"/>
      <c r="AO983"/>
    </row>
    <row r="984" spans="1:41" s="1" customFormat="1" ht="50.1" customHeight="1" thickBot="1" x14ac:dyDescent="0.3">
      <c r="A984" s="632" t="s">
        <v>466</v>
      </c>
      <c r="B984" s="633"/>
      <c r="C984" s="634"/>
      <c r="D984" s="652" t="s">
        <v>467</v>
      </c>
      <c r="E984" s="515"/>
      <c r="F984" s="62" t="s">
        <v>479</v>
      </c>
      <c r="G984" s="62" t="s">
        <v>1002</v>
      </c>
      <c r="H984" s="102"/>
      <c r="I984" s="82"/>
      <c r="J984" s="102"/>
      <c r="K984" s="102"/>
      <c r="L984" s="82"/>
      <c r="M984" s="105"/>
      <c r="N984" s="96"/>
      <c r="O984" s="87"/>
      <c r="P984" s="96"/>
      <c r="Q984" s="96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C984" s="85"/>
      <c r="AD984" s="412" t="s">
        <v>2</v>
      </c>
      <c r="AE984" s="369" t="s">
        <v>304</v>
      </c>
      <c r="AF984" s="418" t="s">
        <v>305</v>
      </c>
      <c r="AG984" s="207"/>
      <c r="AH984" s="159"/>
      <c r="AN984"/>
      <c r="AO984"/>
    </row>
    <row r="985" spans="1:41" s="1" customFormat="1" ht="50.1" customHeight="1" thickBot="1" x14ac:dyDescent="0.3">
      <c r="A985" s="635"/>
      <c r="B985" s="636"/>
      <c r="C985" s="637"/>
      <c r="D985" s="650"/>
      <c r="E985" s="52"/>
      <c r="F985" s="66" t="s">
        <v>54</v>
      </c>
      <c r="G985" s="81" t="s">
        <v>279</v>
      </c>
      <c r="H985" s="102"/>
      <c r="I985" s="82"/>
      <c r="J985" s="102"/>
      <c r="K985" s="102"/>
      <c r="L985" s="97"/>
      <c r="M985" s="105"/>
      <c r="N985" s="96"/>
      <c r="O985" s="91"/>
      <c r="P985" s="96"/>
      <c r="Q985" s="96"/>
      <c r="R985" s="96"/>
      <c r="S985" s="96"/>
      <c r="T985" s="96"/>
      <c r="U985" s="80"/>
      <c r="V985" s="80"/>
      <c r="W985" s="80"/>
      <c r="X985" s="80"/>
      <c r="Y985" s="80"/>
      <c r="Z985" s="80"/>
      <c r="AA985" s="80"/>
      <c r="AB985" s="80"/>
      <c r="AC985" s="80"/>
      <c r="AD985" s="419"/>
      <c r="AE985" s="285"/>
      <c r="AF985" s="418"/>
      <c r="AG985" s="207"/>
      <c r="AH985" s="159"/>
      <c r="AN985"/>
      <c r="AO985"/>
    </row>
    <row r="986" spans="1:41" s="3" customFormat="1" ht="39.950000000000003" customHeight="1" thickBot="1" x14ac:dyDescent="0.3">
      <c r="A986" s="638"/>
      <c r="B986" s="639"/>
      <c r="C986" s="640"/>
      <c r="D986" s="651"/>
      <c r="E986" s="53"/>
      <c r="F986" s="19"/>
      <c r="G986" s="198"/>
      <c r="H986" s="102"/>
      <c r="I986" s="97"/>
      <c r="J986" s="102"/>
      <c r="K986" s="102"/>
      <c r="L986" s="97"/>
      <c r="M986" s="91"/>
      <c r="N986" s="91"/>
      <c r="O986" s="91"/>
      <c r="P986" s="91"/>
      <c r="Q986" s="91"/>
      <c r="R986" s="96"/>
      <c r="S986" s="96"/>
      <c r="T986" s="96"/>
      <c r="U986" s="80"/>
      <c r="V986" s="80"/>
      <c r="W986" s="80"/>
      <c r="X986" s="80"/>
      <c r="Y986" s="80"/>
      <c r="Z986" s="80"/>
      <c r="AA986" s="80"/>
      <c r="AB986" s="80"/>
      <c r="AC986" s="80"/>
      <c r="AD986" s="419">
        <f>SUM(AD987)</f>
        <v>0</v>
      </c>
      <c r="AE986" s="283"/>
      <c r="AF986" s="420">
        <f t="shared" ref="AF986" si="347">SUM(AF987)</f>
        <v>0</v>
      </c>
      <c r="AG986" s="252">
        <f>AF986</f>
        <v>0</v>
      </c>
      <c r="AH986" s="159"/>
      <c r="AN986"/>
      <c r="AO986"/>
    </row>
    <row r="987" spans="1:41" s="3" customFormat="1" ht="150" customHeight="1" thickBot="1" x14ac:dyDescent="0.3">
      <c r="A987" s="120"/>
      <c r="B987" s="230" t="s">
        <v>200</v>
      </c>
      <c r="C987" s="291" t="s">
        <v>667</v>
      </c>
      <c r="D987" s="128">
        <v>12</v>
      </c>
      <c r="E987" s="20"/>
      <c r="F987" s="175"/>
      <c r="G987" s="175"/>
      <c r="H987" s="102"/>
      <c r="I987" s="97"/>
      <c r="J987" s="102"/>
      <c r="K987" s="102"/>
      <c r="L987" s="87"/>
      <c r="M987" s="82"/>
      <c r="N987" s="87"/>
      <c r="O987" s="91"/>
      <c r="P987" s="87"/>
      <c r="Q987" s="87"/>
      <c r="R987" s="96"/>
      <c r="S987" s="96"/>
      <c r="T987" s="96"/>
      <c r="U987" s="80"/>
      <c r="V987" s="80"/>
      <c r="W987" s="80"/>
      <c r="X987" s="80"/>
      <c r="Y987" s="80"/>
      <c r="Z987" s="80"/>
      <c r="AA987" s="80"/>
      <c r="AB987" s="80"/>
      <c r="AC987" s="80"/>
      <c r="AD987" s="421">
        <f t="shared" ref="AD987" si="348">SUM(ROUNDUP(F987/D987,0),ROUNDUP(G987/D987,0),ROUNDUP(H987/D987,0),ROUNDUP(I987/D987,0),ROUNDUP(J987/D987,0),ROUNDUP(K987/D987,0),ROUNDUP(L987/D987,0),ROUNDUP(M987/D987,0),ROUNDUP(N987/D987,0),ROUNDUP(O987/D987,0),ROUNDUP(P987/D987,0),ROUNDUP(Q987/D987,0),ROUNDUP(R987/D987,0),ROUNDUP(S987/D987,0),ROUNDUP(T987/D987,0),ROUNDUP(U987/D987,0),ROUNDUP(V987/D987,0),ROUNDUP(W987/D987,0),ROUNDUP(X987/D987,0),ROUNDUP(Y987/D987,0),ROUNDUP(Z987/D987,0),ROUNDUP(AA987/D987,0),ROUNDUP(AB987/D987,0),ROUNDUP(AC987/D987,0))*D987</f>
        <v>0</v>
      </c>
      <c r="AE987" s="285">
        <v>40.049999999999997</v>
      </c>
      <c r="AF987" s="418">
        <f>AD987*AE987</f>
        <v>0</v>
      </c>
      <c r="AG987" s="207"/>
      <c r="AH987" s="159"/>
      <c r="AN987"/>
      <c r="AO987"/>
    </row>
    <row r="988" spans="1:41" s="1" customFormat="1" ht="50.1" customHeight="1" thickBot="1" x14ac:dyDescent="0.3">
      <c r="A988" s="632" t="s">
        <v>466</v>
      </c>
      <c r="B988" s="633"/>
      <c r="C988" s="634"/>
      <c r="D988" s="652" t="s">
        <v>467</v>
      </c>
      <c r="E988" s="527"/>
      <c r="F988" s="62" t="s">
        <v>310</v>
      </c>
      <c r="G988" s="87"/>
      <c r="H988" s="87"/>
      <c r="I988" s="87"/>
      <c r="J988" s="87"/>
      <c r="K988" s="87"/>
      <c r="L988" s="82"/>
      <c r="M988" s="87"/>
      <c r="N988" s="87"/>
      <c r="O988" s="91"/>
      <c r="P988" s="103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412" t="s">
        <v>2</v>
      </c>
      <c r="AE988" s="369" t="s">
        <v>304</v>
      </c>
      <c r="AF988" s="418" t="s">
        <v>305</v>
      </c>
      <c r="AG988" s="207"/>
      <c r="AH988" s="159"/>
      <c r="AN988"/>
      <c r="AO988"/>
    </row>
    <row r="989" spans="1:41" s="1" customFormat="1" ht="50.1" customHeight="1" thickBot="1" x14ac:dyDescent="0.3">
      <c r="A989" s="635"/>
      <c r="B989" s="636"/>
      <c r="C989" s="637"/>
      <c r="D989" s="650"/>
      <c r="E989" s="44"/>
      <c r="F989" s="62" t="s">
        <v>310</v>
      </c>
      <c r="G989" s="100"/>
      <c r="H989" s="92"/>
      <c r="I989" s="92"/>
      <c r="J989" s="92"/>
      <c r="K989" s="92"/>
      <c r="L989" s="82"/>
      <c r="M989" s="92"/>
      <c r="N989" s="92"/>
      <c r="O989" s="91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  <c r="AA989" s="92"/>
      <c r="AB989" s="92"/>
      <c r="AC989" s="92"/>
      <c r="AD989" s="419"/>
      <c r="AE989" s="285"/>
      <c r="AF989" s="418"/>
      <c r="AG989" s="207"/>
      <c r="AH989" s="159"/>
      <c r="AN989"/>
      <c r="AO989"/>
    </row>
    <row r="990" spans="1:41" s="1" customFormat="1" ht="39.950000000000003" customHeight="1" thickBot="1" x14ac:dyDescent="0.3">
      <c r="A990" s="638"/>
      <c r="B990" s="639"/>
      <c r="C990" s="640"/>
      <c r="D990" s="651"/>
      <c r="E990" s="45"/>
      <c r="F990" s="39"/>
      <c r="G990" s="91"/>
      <c r="H990" s="83"/>
      <c r="I990" s="83"/>
      <c r="J990" s="83"/>
      <c r="K990" s="83"/>
      <c r="L990" s="97"/>
      <c r="M990" s="91"/>
      <c r="N990" s="91"/>
      <c r="O990" s="91"/>
      <c r="P990" s="91"/>
      <c r="Q990" s="91"/>
      <c r="R990" s="91"/>
      <c r="S990" s="91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  <c r="AD990" s="419">
        <f>SUM(AD991:AD992)</f>
        <v>0</v>
      </c>
      <c r="AE990" s="283"/>
      <c r="AF990" s="420">
        <f t="shared" ref="AF990" si="349">SUM(AF991:AF992)</f>
        <v>0</v>
      </c>
      <c r="AG990" s="252">
        <f>AF990</f>
        <v>0</v>
      </c>
      <c r="AH990" s="159"/>
      <c r="AN990"/>
      <c r="AO990"/>
    </row>
    <row r="991" spans="1:41" s="1" customFormat="1" ht="114.75" customHeight="1" thickBot="1" x14ac:dyDescent="0.3">
      <c r="A991" s="120"/>
      <c r="B991" s="231" t="s">
        <v>308</v>
      </c>
      <c r="C991" s="291" t="s">
        <v>1235</v>
      </c>
      <c r="D991" s="127">
        <v>20</v>
      </c>
      <c r="E991" s="38"/>
      <c r="F991" s="175"/>
      <c r="G991" s="80"/>
      <c r="H991" s="80"/>
      <c r="I991" s="80"/>
      <c r="J991" s="80"/>
      <c r="K991" s="83"/>
      <c r="L991" s="97"/>
      <c r="M991" s="84"/>
      <c r="N991" s="91"/>
      <c r="O991" s="87"/>
      <c r="P991" s="84"/>
      <c r="Q991" s="84"/>
      <c r="R991" s="91"/>
      <c r="S991" s="91"/>
      <c r="T991" s="91"/>
      <c r="U991" s="91"/>
      <c r="V991" s="83"/>
      <c r="W991" s="83"/>
      <c r="X991" s="83"/>
      <c r="Y991" s="83"/>
      <c r="Z991" s="83"/>
      <c r="AA991" s="83"/>
      <c r="AB991" s="83"/>
      <c r="AC991" s="83"/>
      <c r="AD991" s="421">
        <f t="shared" ref="AD991:AD992" si="350">SUM(ROUNDUP(F991/D991,0),ROUNDUP(G991/D991,0),ROUNDUP(H991/D991,0),ROUNDUP(I991/D991,0),ROUNDUP(J991/D991,0),ROUNDUP(K991/D991,0),ROUNDUP(L991/D991,0),ROUNDUP(M991/D991,0),ROUNDUP(N991/D991,0),ROUNDUP(O991/D991,0),ROUNDUP(P991/D991,0),ROUNDUP(Q991/D991,0),ROUNDUP(R991/D991,0),ROUNDUP(S991/D991,0),ROUNDUP(T991/D991,0),ROUNDUP(U991/D991,0),ROUNDUP(V991/D991,0),ROUNDUP(W991/D991,0),ROUNDUP(X991/D991,0),ROUNDUP(Y991/D991,0),ROUNDUP(Z991/D991,0),ROUNDUP(AA991/D991,0),ROUNDUP(AB991/D991,0),ROUNDUP(AC991/D991,0))*D991</f>
        <v>0</v>
      </c>
      <c r="AE991" s="285">
        <v>4.3899999999999997</v>
      </c>
      <c r="AF991" s="418">
        <f t="shared" ref="AF991:AF992" si="351">AD991*AE991</f>
        <v>0</v>
      </c>
      <c r="AG991" s="207"/>
      <c r="AH991" s="159"/>
      <c r="AN991"/>
      <c r="AO991"/>
    </row>
    <row r="992" spans="1:41" s="1" customFormat="1" ht="123" customHeight="1" thickBot="1" x14ac:dyDescent="0.3">
      <c r="A992" s="402"/>
      <c r="B992" s="231" t="s">
        <v>309</v>
      </c>
      <c r="C992" s="291" t="s">
        <v>1236</v>
      </c>
      <c r="D992" s="127">
        <v>32</v>
      </c>
      <c r="E992" s="21"/>
      <c r="F992" s="175"/>
      <c r="G992" s="84"/>
      <c r="H992" s="84"/>
      <c r="I992" s="84"/>
      <c r="J992" s="84"/>
      <c r="K992" s="84"/>
      <c r="L992" s="97"/>
      <c r="M992" s="84"/>
      <c r="N992" s="84"/>
      <c r="O992" s="91"/>
      <c r="P992" s="91"/>
      <c r="Q992" s="91"/>
      <c r="R992" s="99"/>
      <c r="S992" s="99"/>
      <c r="T992" s="99"/>
      <c r="U992" s="99"/>
      <c r="V992" s="83"/>
      <c r="W992" s="83"/>
      <c r="X992" s="83"/>
      <c r="Y992" s="83"/>
      <c r="Z992" s="83"/>
      <c r="AA992" s="83"/>
      <c r="AB992" s="83"/>
      <c r="AC992" s="83"/>
      <c r="AD992" s="421">
        <f t="shared" si="350"/>
        <v>0</v>
      </c>
      <c r="AE992" s="285">
        <v>3.72</v>
      </c>
      <c r="AF992" s="418">
        <f t="shared" si="351"/>
        <v>0</v>
      </c>
      <c r="AG992" s="207"/>
      <c r="AH992" s="159"/>
      <c r="AN992"/>
      <c r="AO992"/>
    </row>
    <row r="993" spans="1:41" s="1" customFormat="1" ht="36" customHeight="1" thickBot="1" x14ac:dyDescent="0.3">
      <c r="A993" s="632" t="s">
        <v>466</v>
      </c>
      <c r="B993" s="633"/>
      <c r="C993" s="634"/>
      <c r="D993" s="628" t="s">
        <v>0</v>
      </c>
      <c r="E993" s="515"/>
      <c r="F993" s="161" t="s">
        <v>482</v>
      </c>
      <c r="G993" s="102"/>
      <c r="H993" s="87"/>
      <c r="I993" s="87"/>
      <c r="J993" s="87"/>
      <c r="K993" s="87"/>
      <c r="L993" s="100"/>
      <c r="M993" s="105"/>
      <c r="N993" s="96"/>
      <c r="O993" s="85"/>
      <c r="P993" s="96"/>
      <c r="Q993" s="96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412" t="s">
        <v>2</v>
      </c>
      <c r="AE993" s="369" t="s">
        <v>304</v>
      </c>
      <c r="AF993" s="418" t="s">
        <v>305</v>
      </c>
      <c r="AG993" s="207"/>
      <c r="AH993" s="159"/>
      <c r="AN993"/>
      <c r="AO993"/>
    </row>
    <row r="994" spans="1:41" s="1" customFormat="1" ht="36" customHeight="1" thickBot="1" x14ac:dyDescent="0.3">
      <c r="A994" s="635"/>
      <c r="B994" s="636"/>
      <c r="C994" s="637"/>
      <c r="D994" s="641"/>
      <c r="E994" s="52"/>
      <c r="F994" s="63" t="s">
        <v>82</v>
      </c>
      <c r="G994" s="102"/>
      <c r="H994" s="92"/>
      <c r="I994" s="92"/>
      <c r="J994" s="92"/>
      <c r="K994" s="92"/>
      <c r="L994" s="100"/>
      <c r="M994" s="105"/>
      <c r="N994" s="96"/>
      <c r="O994" s="96"/>
      <c r="P994" s="96"/>
      <c r="Q994" s="96"/>
      <c r="R994" s="91"/>
      <c r="S994" s="91"/>
      <c r="T994" s="91"/>
      <c r="U994" s="83"/>
      <c r="V994" s="83"/>
      <c r="W994" s="83"/>
      <c r="X994" s="83"/>
      <c r="Y994" s="83"/>
      <c r="Z994" s="83"/>
      <c r="AA994" s="83"/>
      <c r="AB994" s="83"/>
      <c r="AC994" s="83"/>
      <c r="AD994" s="419"/>
      <c r="AE994" s="285"/>
      <c r="AF994" s="418"/>
      <c r="AG994" s="207"/>
      <c r="AH994" s="159"/>
      <c r="AN994"/>
      <c r="AO994"/>
    </row>
    <row r="995" spans="1:41" s="1" customFormat="1" ht="41.25" customHeight="1" thickBot="1" x14ac:dyDescent="0.3">
      <c r="A995" s="638"/>
      <c r="B995" s="639"/>
      <c r="C995" s="640"/>
      <c r="D995" s="642"/>
      <c r="E995" s="53"/>
      <c r="F995" s="7"/>
      <c r="G995" s="102"/>
      <c r="H995" s="91"/>
      <c r="I995" s="91"/>
      <c r="J995" s="91"/>
      <c r="K995" s="91"/>
      <c r="L995" s="84"/>
      <c r="M995" s="96"/>
      <c r="N995" s="96"/>
      <c r="O995" s="96"/>
      <c r="P995" s="96"/>
      <c r="Q995" s="96"/>
      <c r="R995" s="91"/>
      <c r="S995" s="91"/>
      <c r="T995" s="91"/>
      <c r="U995" s="83"/>
      <c r="V995" s="83"/>
      <c r="W995" s="83"/>
      <c r="X995" s="83"/>
      <c r="Y995" s="83"/>
      <c r="Z995" s="83"/>
      <c r="AA995" s="83"/>
      <c r="AB995" s="83"/>
      <c r="AC995" s="83"/>
      <c r="AD995" s="419">
        <f>SUM(AD996)</f>
        <v>0</v>
      </c>
      <c r="AE995" s="283"/>
      <c r="AF995" s="420">
        <f>SUM(AF996)</f>
        <v>0</v>
      </c>
      <c r="AG995" s="252">
        <f>AF995</f>
        <v>0</v>
      </c>
      <c r="AH995" s="159"/>
      <c r="AN995"/>
      <c r="AO995"/>
    </row>
    <row r="996" spans="1:41" s="1" customFormat="1" ht="120" customHeight="1" thickBot="1" x14ac:dyDescent="0.3">
      <c r="A996" s="525"/>
      <c r="B996" s="230" t="s">
        <v>250</v>
      </c>
      <c r="C996" s="291" t="s">
        <v>1239</v>
      </c>
      <c r="D996" s="106" t="s">
        <v>251</v>
      </c>
      <c r="E996" s="16"/>
      <c r="F996" s="175"/>
      <c r="G996" s="102"/>
      <c r="H996" s="84"/>
      <c r="I996" s="84"/>
      <c r="J996" s="84"/>
      <c r="K996" s="84"/>
      <c r="L996" s="82"/>
      <c r="M996" s="85"/>
      <c r="N996" s="85"/>
      <c r="O996" s="91"/>
      <c r="P996" s="85"/>
      <c r="Q996" s="85"/>
      <c r="R996" s="91"/>
      <c r="S996" s="91"/>
      <c r="T996" s="91"/>
      <c r="U996" s="83"/>
      <c r="V996" s="83"/>
      <c r="W996" s="83"/>
      <c r="X996" s="83"/>
      <c r="Y996" s="83"/>
      <c r="Z996" s="83"/>
      <c r="AA996" s="83"/>
      <c r="AB996" s="83"/>
      <c r="AC996" s="83"/>
      <c r="AD996" s="451">
        <f>SUM(F996:AC996)*10</f>
        <v>0</v>
      </c>
      <c r="AE996" s="285">
        <v>8.85</v>
      </c>
      <c r="AF996" s="418">
        <f>AD996*AE996</f>
        <v>0</v>
      </c>
      <c r="AG996" s="207"/>
      <c r="AH996" s="159"/>
      <c r="AN996"/>
      <c r="AO996"/>
    </row>
    <row r="997" spans="1:41" s="3" customFormat="1" ht="50.1" customHeight="1" thickBot="1" x14ac:dyDescent="0.3">
      <c r="A997" s="632" t="s">
        <v>466</v>
      </c>
      <c r="B997" s="633"/>
      <c r="C997" s="634"/>
      <c r="D997" s="652" t="s">
        <v>467</v>
      </c>
      <c r="E997" s="515"/>
      <c r="F997" s="161" t="s">
        <v>557</v>
      </c>
      <c r="G997" s="82"/>
      <c r="H997" s="87"/>
      <c r="I997" s="87"/>
      <c r="J997" s="87"/>
      <c r="K997" s="87"/>
      <c r="L997" s="80"/>
      <c r="M997" s="102"/>
      <c r="N997" s="102"/>
      <c r="O997" s="91"/>
      <c r="P997" s="80"/>
      <c r="Q997" s="80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412" t="s">
        <v>2</v>
      </c>
      <c r="AE997" s="369" t="s">
        <v>304</v>
      </c>
      <c r="AF997" s="418" t="s">
        <v>305</v>
      </c>
      <c r="AG997" s="207"/>
      <c r="AH997" s="159"/>
      <c r="AN997"/>
      <c r="AO997"/>
    </row>
    <row r="998" spans="1:41" s="1" customFormat="1" ht="50.1" customHeight="1" thickBot="1" x14ac:dyDescent="0.3">
      <c r="A998" s="635"/>
      <c r="B998" s="636"/>
      <c r="C998" s="637"/>
      <c r="D998" s="650"/>
      <c r="E998" s="107"/>
      <c r="F998" s="66" t="s">
        <v>410</v>
      </c>
      <c r="G998" s="82"/>
      <c r="H998" s="104"/>
      <c r="I998" s="91"/>
      <c r="J998" s="91"/>
      <c r="K998" s="91"/>
      <c r="L998" s="87"/>
      <c r="M998" s="82"/>
      <c r="N998" s="87"/>
      <c r="O998" s="99"/>
      <c r="P998" s="87"/>
      <c r="Q998" s="87"/>
      <c r="R998" s="91"/>
      <c r="S998" s="91"/>
      <c r="T998" s="91"/>
      <c r="U998" s="83"/>
      <c r="V998" s="83"/>
      <c r="W998" s="83"/>
      <c r="X998" s="83"/>
      <c r="Y998" s="83"/>
      <c r="Z998" s="83"/>
      <c r="AA998" s="83"/>
      <c r="AB998" s="83"/>
      <c r="AC998" s="83"/>
      <c r="AD998" s="419"/>
      <c r="AE998" s="285"/>
      <c r="AF998" s="418"/>
      <c r="AG998" s="207"/>
      <c r="AH998" s="159"/>
      <c r="AN998"/>
      <c r="AO998"/>
    </row>
    <row r="999" spans="1:41" s="1" customFormat="1" ht="43.5" customHeight="1" thickBot="1" x14ac:dyDescent="0.3">
      <c r="A999" s="638"/>
      <c r="B999" s="639"/>
      <c r="C999" s="640"/>
      <c r="D999" s="651"/>
      <c r="E999" s="53"/>
      <c r="F999" s="19"/>
      <c r="G999" s="97"/>
      <c r="H999" s="83"/>
      <c r="I999" s="91"/>
      <c r="J999" s="91"/>
      <c r="K999" s="91"/>
      <c r="L999" s="92"/>
      <c r="M999" s="82"/>
      <c r="N999" s="104"/>
      <c r="O999" s="87"/>
      <c r="P999" s="91"/>
      <c r="Q999" s="91"/>
      <c r="R999" s="91"/>
      <c r="S999" s="91"/>
      <c r="T999" s="91"/>
      <c r="U999" s="83"/>
      <c r="V999" s="83"/>
      <c r="W999" s="83"/>
      <c r="X999" s="83"/>
      <c r="Y999" s="83"/>
      <c r="Z999" s="83"/>
      <c r="AA999" s="83"/>
      <c r="AB999" s="83"/>
      <c r="AC999" s="83"/>
      <c r="AD999" s="419">
        <f>SUM(AD1000:AD1002)</f>
        <v>0</v>
      </c>
      <c r="AE999" s="283"/>
      <c r="AF999" s="420">
        <f t="shared" ref="AF999" si="352">SUM(AF1000:AF1002)</f>
        <v>0</v>
      </c>
      <c r="AG999" s="252">
        <f>AF999</f>
        <v>0</v>
      </c>
      <c r="AH999" s="159"/>
      <c r="AN999"/>
      <c r="AO999"/>
    </row>
    <row r="1000" spans="1:41" s="1" customFormat="1" ht="144.75" customHeight="1" thickBot="1" x14ac:dyDescent="0.3">
      <c r="A1000" s="36"/>
      <c r="B1000" s="247" t="s">
        <v>420</v>
      </c>
      <c r="C1000" s="290" t="s">
        <v>1237</v>
      </c>
      <c r="D1000" s="528">
        <v>1</v>
      </c>
      <c r="E1000" s="2"/>
      <c r="F1000" s="175"/>
      <c r="G1000" s="102"/>
      <c r="H1000" s="102"/>
      <c r="I1000" s="102"/>
      <c r="J1000" s="80"/>
      <c r="K1000" s="80"/>
      <c r="L1000" s="91"/>
      <c r="M1000" s="97"/>
      <c r="N1000" s="83"/>
      <c r="O1000" s="91"/>
      <c r="P1000" s="91"/>
      <c r="Q1000" s="91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  <c r="AD1000" s="421">
        <f t="shared" ref="AD1000:AD1002" si="353">SUM(ROUNDUP(F1000/D1000,0),ROUNDUP(G1000/D1000,0),ROUNDUP(H1000/D1000,0),ROUNDUP(I1000/D1000,0),ROUNDUP(J1000/D1000,0),ROUNDUP(K1000/D1000,0),ROUNDUP(L1000/D1000,0),ROUNDUP(M1000/D1000,0),ROUNDUP(N1000/D1000,0),ROUNDUP(O1000/D1000,0),ROUNDUP(P1000/D1000,0),ROUNDUP(Q1000/D1000,0),ROUNDUP(R1000/D1000,0),ROUNDUP(S1000/D1000,0),ROUNDUP(T1000/D1000,0),ROUNDUP(U1000/D1000,0),ROUNDUP(V1000/D1000,0),ROUNDUP(W1000/D1000,0),ROUNDUP(X1000/D1000,0),ROUNDUP(Y1000/D1000,0),ROUNDUP(Z1000/D1000,0),ROUNDUP(AA1000/D1000,0),ROUNDUP(AB1000/D1000,0),ROUNDUP(AC1000/D1000,0))*D1000</f>
        <v>0</v>
      </c>
      <c r="AE1000" s="285">
        <v>7.85</v>
      </c>
      <c r="AF1000" s="418">
        <f t="shared" ref="AF1000:AF1002" si="354">AD1000*AE1000</f>
        <v>0</v>
      </c>
      <c r="AG1000" s="207"/>
      <c r="AH1000" s="159"/>
      <c r="AN1000"/>
      <c r="AO1000"/>
    </row>
    <row r="1001" spans="1:41" s="1" customFormat="1" ht="140.25" customHeight="1" thickBot="1" x14ac:dyDescent="0.3">
      <c r="A1001" s="36"/>
      <c r="B1001" s="248" t="s">
        <v>408</v>
      </c>
      <c r="C1001" s="290" t="s">
        <v>1238</v>
      </c>
      <c r="D1001" s="528">
        <v>1</v>
      </c>
      <c r="E1001" s="2"/>
      <c r="F1001" s="175"/>
      <c r="G1001" s="102"/>
      <c r="H1001" s="102"/>
      <c r="I1001" s="102"/>
      <c r="J1001" s="80"/>
      <c r="K1001" s="80"/>
      <c r="L1001" s="97"/>
      <c r="M1001" s="84"/>
      <c r="N1001" s="99"/>
      <c r="O1001" s="91"/>
      <c r="P1001" s="99"/>
      <c r="Q1001" s="99"/>
      <c r="R1001" s="80"/>
      <c r="S1001" s="80"/>
      <c r="T1001" s="80"/>
      <c r="U1001" s="80"/>
      <c r="V1001" s="80"/>
      <c r="W1001" s="80"/>
      <c r="X1001" s="80"/>
      <c r="Y1001" s="80"/>
      <c r="Z1001" s="80"/>
      <c r="AA1001" s="80"/>
      <c r="AB1001" s="80"/>
      <c r="AC1001" s="80"/>
      <c r="AD1001" s="421">
        <f t="shared" si="353"/>
        <v>0</v>
      </c>
      <c r="AE1001" s="285">
        <v>10.77</v>
      </c>
      <c r="AF1001" s="418">
        <f t="shared" si="354"/>
        <v>0</v>
      </c>
      <c r="AG1001" s="207"/>
      <c r="AH1001" s="159"/>
      <c r="AN1001"/>
      <c r="AO1001"/>
    </row>
    <row r="1002" spans="1:41" s="1" customFormat="1" ht="150" customHeight="1" thickBot="1" x14ac:dyDescent="0.3">
      <c r="A1002" s="36"/>
      <c r="B1002" s="248" t="s">
        <v>409</v>
      </c>
      <c r="C1002" s="290" t="s">
        <v>665</v>
      </c>
      <c r="D1002" s="528">
        <v>1</v>
      </c>
      <c r="E1002" s="2"/>
      <c r="F1002" s="175"/>
      <c r="G1002" s="102"/>
      <c r="H1002" s="102"/>
      <c r="I1002" s="102"/>
      <c r="J1002" s="80"/>
      <c r="K1002" s="80"/>
      <c r="L1002" s="82"/>
      <c r="M1002" s="87"/>
      <c r="N1002" s="87"/>
      <c r="O1002" s="91"/>
      <c r="P1002" s="87"/>
      <c r="Q1002" s="87"/>
      <c r="R1002" s="80"/>
      <c r="S1002" s="80"/>
      <c r="T1002" s="80"/>
      <c r="U1002" s="80"/>
      <c r="V1002" s="80"/>
      <c r="W1002" s="80"/>
      <c r="X1002" s="80"/>
      <c r="Y1002" s="80"/>
      <c r="Z1002" s="80"/>
      <c r="AA1002" s="80"/>
      <c r="AB1002" s="80"/>
      <c r="AC1002" s="80"/>
      <c r="AD1002" s="421">
        <f t="shared" si="353"/>
        <v>0</v>
      </c>
      <c r="AE1002" s="285">
        <v>10.39</v>
      </c>
      <c r="AF1002" s="418">
        <f t="shared" si="354"/>
        <v>0</v>
      </c>
      <c r="AG1002" s="207"/>
      <c r="AH1002" s="159"/>
      <c r="AN1002"/>
      <c r="AO1002"/>
    </row>
    <row r="1003" spans="1:41" customFormat="1" ht="50.1" customHeight="1" thickBot="1" x14ac:dyDescent="0.35">
      <c r="A1003" s="529"/>
      <c r="B1003" s="722"/>
      <c r="C1003" s="723"/>
      <c r="D1003" s="724" t="s">
        <v>467</v>
      </c>
      <c r="E1003" s="530"/>
      <c r="F1003" s="531" t="s">
        <v>927</v>
      </c>
      <c r="G1003" s="531" t="s">
        <v>549</v>
      </c>
      <c r="H1003" s="102"/>
      <c r="I1003" s="97"/>
      <c r="J1003" s="102"/>
      <c r="K1003" s="102"/>
      <c r="L1003" s="87"/>
      <c r="M1003" s="82"/>
      <c r="N1003" s="87"/>
      <c r="O1003" s="91"/>
      <c r="P1003" s="87"/>
      <c r="Q1003" s="87"/>
      <c r="R1003" s="96"/>
      <c r="S1003" s="96"/>
      <c r="T1003" s="96"/>
      <c r="U1003" s="80"/>
      <c r="V1003" s="80"/>
      <c r="W1003" s="80"/>
      <c r="X1003" s="80"/>
      <c r="Y1003" s="80"/>
      <c r="Z1003" s="80"/>
      <c r="AA1003" s="80"/>
      <c r="AB1003" s="80"/>
      <c r="AC1003" s="80"/>
      <c r="AD1003" s="452" t="s">
        <v>2</v>
      </c>
      <c r="AE1003" s="369" t="s">
        <v>304</v>
      </c>
      <c r="AF1003" s="418" t="s">
        <v>305</v>
      </c>
      <c r="AG1003" s="207"/>
      <c r="AH1003" s="177"/>
    </row>
    <row r="1004" spans="1:41" customFormat="1" ht="50.1" customHeight="1" thickBot="1" x14ac:dyDescent="0.35">
      <c r="A1004" s="178"/>
      <c r="B1004" s="722"/>
      <c r="C1004" s="723"/>
      <c r="D1004" s="724"/>
      <c r="E1004" s="532"/>
      <c r="F1004" s="533" t="s">
        <v>82</v>
      </c>
      <c r="G1004" s="534" t="s">
        <v>81</v>
      </c>
      <c r="H1004" s="102"/>
      <c r="I1004" s="97"/>
      <c r="J1004" s="102"/>
      <c r="K1004" s="102"/>
      <c r="L1004" s="87"/>
      <c r="M1004" s="82"/>
      <c r="N1004" s="87"/>
      <c r="O1004" s="91"/>
      <c r="P1004" s="87"/>
      <c r="Q1004" s="87"/>
      <c r="R1004" s="96"/>
      <c r="S1004" s="96"/>
      <c r="T1004" s="96"/>
      <c r="U1004" s="80"/>
      <c r="V1004" s="80"/>
      <c r="W1004" s="80"/>
      <c r="X1004" s="80"/>
      <c r="Y1004" s="80"/>
      <c r="Z1004" s="80"/>
      <c r="AA1004" s="80"/>
      <c r="AB1004" s="80"/>
      <c r="AC1004" s="80"/>
      <c r="AD1004" s="454"/>
      <c r="AE1004" s="383"/>
      <c r="AF1004" s="453"/>
      <c r="AG1004" s="207"/>
      <c r="AH1004" s="177"/>
    </row>
    <row r="1005" spans="1:41" customFormat="1" ht="41.25" customHeight="1" thickBot="1" x14ac:dyDescent="0.35">
      <c r="A1005" s="179"/>
      <c r="B1005" s="722"/>
      <c r="C1005" s="723"/>
      <c r="D1005" s="724"/>
      <c r="E1005" s="532"/>
      <c r="F1005" s="535"/>
      <c r="G1005" s="536"/>
      <c r="H1005" s="180"/>
      <c r="I1005" s="180"/>
      <c r="J1005" s="180"/>
      <c r="K1005" s="180"/>
      <c r="L1005" s="180"/>
      <c r="M1005" s="180"/>
      <c r="N1005" s="180"/>
      <c r="O1005" s="180"/>
      <c r="P1005" s="180"/>
      <c r="Q1005" s="180"/>
      <c r="R1005" s="180"/>
      <c r="S1005" s="180"/>
      <c r="T1005" s="180"/>
      <c r="U1005" s="180"/>
      <c r="V1005" s="180"/>
      <c r="W1005" s="180"/>
      <c r="X1005" s="180"/>
      <c r="Y1005" s="180"/>
      <c r="Z1005" s="180"/>
      <c r="AA1005" s="180"/>
      <c r="AB1005" s="180"/>
      <c r="AC1005" s="180"/>
      <c r="AD1005" s="455">
        <f>SUM(AD1006:AD1007)</f>
        <v>0</v>
      </c>
      <c r="AE1005" s="384"/>
      <c r="AF1005" s="456">
        <f t="shared" ref="AF1005" si="355">SUM(AF1006:AF1007)</f>
        <v>0</v>
      </c>
      <c r="AG1005" s="252">
        <f>AF1005</f>
        <v>0</v>
      </c>
      <c r="AH1005" s="177"/>
    </row>
    <row r="1006" spans="1:41" customFormat="1" ht="79.5" customHeight="1" thickBot="1" x14ac:dyDescent="0.35">
      <c r="A1006" s="721"/>
      <c r="B1006" s="537" t="s">
        <v>928</v>
      </c>
      <c r="C1006" s="538" t="s">
        <v>929</v>
      </c>
      <c r="D1006" s="539">
        <v>5</v>
      </c>
      <c r="E1006" s="540"/>
      <c r="F1006" s="175"/>
      <c r="G1006" s="175"/>
      <c r="H1006" s="181"/>
      <c r="I1006" s="181"/>
      <c r="J1006" s="181"/>
      <c r="K1006" s="181"/>
      <c r="L1006" s="181"/>
      <c r="M1006" s="181"/>
      <c r="N1006" s="181"/>
      <c r="O1006" s="181"/>
      <c r="P1006" s="181"/>
      <c r="Q1006" s="181"/>
      <c r="R1006" s="181"/>
      <c r="S1006" s="181"/>
      <c r="T1006" s="181"/>
      <c r="U1006" s="181"/>
      <c r="V1006" s="181"/>
      <c r="W1006" s="181"/>
      <c r="X1006" s="181"/>
      <c r="Y1006" s="181"/>
      <c r="Z1006" s="181"/>
      <c r="AA1006" s="181"/>
      <c r="AB1006" s="181"/>
      <c r="AC1006" s="181"/>
      <c r="AD1006" s="421">
        <f t="shared" ref="AD1006:AD1007" si="356">SUM(ROUNDUP(F1006/D1006,0),ROUNDUP(G1006/D1006,0),ROUNDUP(H1006/D1006,0),ROUNDUP(I1006/D1006,0),ROUNDUP(J1006/D1006,0),ROUNDUP(K1006/D1006,0),ROUNDUP(L1006/D1006,0),ROUNDUP(M1006/D1006,0),ROUNDUP(N1006/D1006,0),ROUNDUP(O1006/D1006,0),ROUNDUP(P1006/D1006,0),ROUNDUP(Q1006/D1006,0),ROUNDUP(R1006/D1006,0),ROUNDUP(S1006/D1006,0),ROUNDUP(T1006/D1006,0),ROUNDUP(U1006/D1006,0),ROUNDUP(V1006/D1006,0),ROUNDUP(W1006/D1006,0),ROUNDUP(X1006/D1006,0),ROUNDUP(Y1006/D1006,0),ROUNDUP(Z1006/D1006,0),ROUNDUP(AA1006/D1006,0),ROUNDUP(AB1006/D1006,0),ROUNDUP(AC1006/D1006,0))*D1006</f>
        <v>0</v>
      </c>
      <c r="AE1006" s="286">
        <v>50.42</v>
      </c>
      <c r="AF1006" s="590">
        <f t="shared" ref="AF1006:AF1007" si="357">AD1006*AE1006</f>
        <v>0</v>
      </c>
      <c r="AG1006" s="207"/>
      <c r="AH1006" s="177"/>
    </row>
    <row r="1007" spans="1:41" customFormat="1" ht="80.099999999999994" customHeight="1" thickBot="1" x14ac:dyDescent="0.35">
      <c r="A1007" s="721"/>
      <c r="B1007" s="537" t="s">
        <v>930</v>
      </c>
      <c r="C1007" s="538" t="s">
        <v>931</v>
      </c>
      <c r="D1007" s="539">
        <v>5</v>
      </c>
      <c r="E1007" s="540"/>
      <c r="F1007" s="175"/>
      <c r="G1007" s="175"/>
      <c r="H1007" s="181"/>
      <c r="I1007" s="181"/>
      <c r="J1007" s="181"/>
      <c r="K1007" s="181"/>
      <c r="L1007" s="181"/>
      <c r="M1007" s="181"/>
      <c r="N1007" s="181"/>
      <c r="O1007" s="181"/>
      <c r="P1007" s="181"/>
      <c r="Q1007" s="181"/>
      <c r="R1007" s="181"/>
      <c r="S1007" s="181"/>
      <c r="T1007" s="181"/>
      <c r="U1007" s="181"/>
      <c r="V1007" s="181"/>
      <c r="W1007" s="181"/>
      <c r="X1007" s="181"/>
      <c r="Y1007" s="181"/>
      <c r="Z1007" s="181"/>
      <c r="AA1007" s="181"/>
      <c r="AB1007" s="181"/>
      <c r="AC1007" s="181"/>
      <c r="AD1007" s="421">
        <f t="shared" si="356"/>
        <v>0</v>
      </c>
      <c r="AE1007" s="286">
        <v>60.84</v>
      </c>
      <c r="AF1007" s="590">
        <f t="shared" si="357"/>
        <v>0</v>
      </c>
      <c r="AG1007" s="207"/>
      <c r="AH1007" s="177"/>
    </row>
    <row r="1008" spans="1:41" customFormat="1" ht="50.1" customHeight="1" thickBot="1" x14ac:dyDescent="0.35">
      <c r="A1008" s="182"/>
      <c r="B1008" s="722"/>
      <c r="C1008" s="723"/>
      <c r="D1008" s="724" t="s">
        <v>467</v>
      </c>
      <c r="E1008" s="530"/>
      <c r="F1008" s="531" t="s">
        <v>932</v>
      </c>
      <c r="G1008" s="531" t="s">
        <v>483</v>
      </c>
      <c r="H1008" s="531" t="s">
        <v>933</v>
      </c>
      <c r="I1008" s="181"/>
      <c r="J1008" s="181"/>
      <c r="K1008" s="181"/>
      <c r="L1008" s="181"/>
      <c r="M1008" s="181"/>
      <c r="N1008" s="181"/>
      <c r="O1008" s="181"/>
      <c r="P1008" s="181"/>
      <c r="Q1008" s="181"/>
      <c r="R1008" s="181"/>
      <c r="S1008" s="181"/>
      <c r="T1008" s="181"/>
      <c r="U1008" s="181"/>
      <c r="V1008" s="181"/>
      <c r="W1008" s="181"/>
      <c r="X1008" s="181"/>
      <c r="Y1008" s="181"/>
      <c r="Z1008" s="181"/>
      <c r="AA1008" s="181"/>
      <c r="AB1008" s="181"/>
      <c r="AC1008" s="181"/>
      <c r="AD1008" s="452" t="s">
        <v>2</v>
      </c>
      <c r="AE1008" s="369" t="s">
        <v>304</v>
      </c>
      <c r="AF1008" s="418" t="s">
        <v>305</v>
      </c>
      <c r="AG1008" s="207"/>
      <c r="AH1008" s="177"/>
    </row>
    <row r="1009" spans="1:41" customFormat="1" ht="50.1" customHeight="1" thickBot="1" x14ac:dyDescent="0.35">
      <c r="A1009" s="183"/>
      <c r="B1009" s="722"/>
      <c r="C1009" s="723"/>
      <c r="D1009" s="724"/>
      <c r="E1009" s="532"/>
      <c r="F1009" s="533" t="s">
        <v>82</v>
      </c>
      <c r="G1009" s="534" t="s">
        <v>202</v>
      </c>
      <c r="H1009" s="534" t="s">
        <v>148</v>
      </c>
      <c r="I1009" s="181"/>
      <c r="J1009" s="181"/>
      <c r="K1009" s="181"/>
      <c r="L1009" s="181"/>
      <c r="M1009" s="181"/>
      <c r="N1009" s="181"/>
      <c r="O1009" s="181"/>
      <c r="P1009" s="181"/>
      <c r="Q1009" s="181"/>
      <c r="R1009" s="181"/>
      <c r="S1009" s="181"/>
      <c r="T1009" s="181"/>
      <c r="U1009" s="181"/>
      <c r="V1009" s="181"/>
      <c r="W1009" s="181"/>
      <c r="X1009" s="181"/>
      <c r="Y1009" s="181"/>
      <c r="Z1009" s="181"/>
      <c r="AA1009" s="181"/>
      <c r="AB1009" s="181"/>
      <c r="AC1009" s="181"/>
      <c r="AD1009" s="454"/>
      <c r="AE1009" s="383"/>
      <c r="AF1009" s="453"/>
      <c r="AG1009" s="207"/>
      <c r="AH1009" s="177"/>
    </row>
    <row r="1010" spans="1:41" customFormat="1" ht="39.75" customHeight="1" thickBot="1" x14ac:dyDescent="0.35">
      <c r="A1010" s="184"/>
      <c r="B1010" s="722"/>
      <c r="C1010" s="723"/>
      <c r="D1010" s="724"/>
      <c r="E1010" s="532"/>
      <c r="F1010" s="535"/>
      <c r="G1010" s="536"/>
      <c r="H1010" s="536"/>
      <c r="I1010" s="185"/>
      <c r="J1010" s="185"/>
      <c r="K1010" s="185"/>
      <c r="L1010" s="185"/>
      <c r="M1010" s="185"/>
      <c r="N1010" s="185"/>
      <c r="O1010" s="185"/>
      <c r="P1010" s="185"/>
      <c r="Q1010" s="185"/>
      <c r="R1010" s="185"/>
      <c r="S1010" s="185"/>
      <c r="T1010" s="185"/>
      <c r="U1010" s="185"/>
      <c r="V1010" s="185"/>
      <c r="W1010" s="185"/>
      <c r="X1010" s="185"/>
      <c r="Y1010" s="185"/>
      <c r="Z1010" s="185"/>
      <c r="AA1010" s="185"/>
      <c r="AB1010" s="185"/>
      <c r="AC1010" s="185"/>
      <c r="AD1010" s="454">
        <f>SUM(AD1011)</f>
        <v>0</v>
      </c>
      <c r="AE1010" s="385"/>
      <c r="AF1010" s="457">
        <f t="shared" ref="AF1010" si="358">SUM(AF1011)</f>
        <v>0</v>
      </c>
      <c r="AG1010" s="252">
        <f>AF1010</f>
        <v>0</v>
      </c>
      <c r="AH1010" s="177"/>
    </row>
    <row r="1011" spans="1:41" customFormat="1" ht="120" customHeight="1" thickBot="1" x14ac:dyDescent="0.35">
      <c r="B1011" s="537" t="s">
        <v>934</v>
      </c>
      <c r="C1011" s="538" t="s">
        <v>935</v>
      </c>
      <c r="D1011" s="539">
        <v>5</v>
      </c>
      <c r="E1011" s="540"/>
      <c r="F1011" s="175"/>
      <c r="G1011" s="175"/>
      <c r="H1011" s="175"/>
      <c r="I1011" s="185"/>
      <c r="J1011" s="185"/>
      <c r="K1011" s="185"/>
      <c r="L1011" s="185"/>
      <c r="M1011" s="185"/>
      <c r="N1011" s="185"/>
      <c r="O1011" s="185"/>
      <c r="P1011" s="185"/>
      <c r="Q1011" s="185"/>
      <c r="R1011" s="185"/>
      <c r="S1011" s="185"/>
      <c r="T1011" s="185"/>
      <c r="U1011" s="185"/>
      <c r="V1011" s="185"/>
      <c r="W1011" s="185"/>
      <c r="X1011" s="185"/>
      <c r="Y1011" s="185"/>
      <c r="Z1011" s="185"/>
      <c r="AA1011" s="185"/>
      <c r="AB1011" s="185"/>
      <c r="AC1011" s="185"/>
      <c r="AD1011" s="421">
        <f t="shared" ref="AD1011" si="359">SUM(ROUNDUP(F1011/D1011,0),ROUNDUP(G1011/D1011,0),ROUNDUP(H1011/D1011,0),ROUNDUP(I1011/D1011,0),ROUNDUP(J1011/D1011,0),ROUNDUP(K1011/D1011,0),ROUNDUP(L1011/D1011,0),ROUNDUP(M1011/D1011,0),ROUNDUP(N1011/D1011,0),ROUNDUP(O1011/D1011,0),ROUNDUP(P1011/D1011,0),ROUNDUP(Q1011/D1011,0),ROUNDUP(R1011/D1011,0),ROUNDUP(S1011/D1011,0),ROUNDUP(T1011/D1011,0),ROUNDUP(U1011/D1011,0),ROUNDUP(V1011/D1011,0),ROUNDUP(W1011/D1011,0),ROUNDUP(X1011/D1011,0),ROUNDUP(Y1011/D1011,0),ROUNDUP(Z1011/D1011,0),ROUNDUP(AA1011/D1011,0),ROUNDUP(AB1011/D1011,0),ROUNDUP(AC1011/D1011,0))*D1011</f>
        <v>0</v>
      </c>
      <c r="AE1011" s="286">
        <v>23.71</v>
      </c>
      <c r="AF1011" s="590">
        <f>AD1011*AE1011</f>
        <v>0</v>
      </c>
      <c r="AG1011" s="207"/>
      <c r="AH1011" s="177"/>
    </row>
    <row r="1012" spans="1:41" s="135" customFormat="1" ht="51.75" customHeight="1" thickBot="1" x14ac:dyDescent="0.3">
      <c r="A1012" s="704" t="s">
        <v>996</v>
      </c>
      <c r="B1012" s="705"/>
      <c r="C1012" s="706"/>
      <c r="D1012" s="713" t="s">
        <v>0</v>
      </c>
      <c r="E1012" s="515"/>
      <c r="F1012" s="541" t="s">
        <v>1157</v>
      </c>
      <c r="G1012" s="541" t="s">
        <v>1158</v>
      </c>
      <c r="H1012" s="541" t="s">
        <v>1159</v>
      </c>
      <c r="I1012" s="541" t="s">
        <v>1160</v>
      </c>
      <c r="J1012" s="405" t="s">
        <v>254</v>
      </c>
      <c r="K1012" s="541" t="s">
        <v>1161</v>
      </c>
      <c r="L1012" s="542" t="s">
        <v>1091</v>
      </c>
      <c r="M1012" s="542" t="s">
        <v>1162</v>
      </c>
      <c r="N1012" s="347" t="s">
        <v>1116</v>
      </c>
      <c r="O1012" s="80"/>
      <c r="P1012" s="80"/>
      <c r="Q1012" s="80"/>
      <c r="R1012" s="80"/>
      <c r="S1012" s="80"/>
      <c r="T1012" s="80"/>
      <c r="U1012" s="80"/>
      <c r="V1012" s="85"/>
      <c r="W1012" s="85"/>
      <c r="X1012" s="85"/>
      <c r="Y1012" s="85"/>
      <c r="Z1012" s="85"/>
      <c r="AA1012" s="85"/>
      <c r="AB1012" s="85"/>
      <c r="AC1012" s="85"/>
      <c r="AD1012" s="412" t="s">
        <v>2</v>
      </c>
      <c r="AE1012" s="412" t="s">
        <v>304</v>
      </c>
      <c r="AF1012" s="449" t="s">
        <v>305</v>
      </c>
      <c r="AG1012" s="403"/>
      <c r="AH1012" s="159"/>
    </row>
    <row r="1013" spans="1:41" s="135" customFormat="1" ht="39.950000000000003" customHeight="1" thickBot="1" x14ac:dyDescent="0.35">
      <c r="A1013" s="707"/>
      <c r="B1013" s="708"/>
      <c r="C1013" s="709"/>
      <c r="D1013" s="714"/>
      <c r="E1013" s="52"/>
      <c r="F1013" s="543" t="s">
        <v>4</v>
      </c>
      <c r="G1013" s="543" t="s">
        <v>5</v>
      </c>
      <c r="H1013" s="543" t="s">
        <v>1124</v>
      </c>
      <c r="I1013" s="543" t="s">
        <v>7</v>
      </c>
      <c r="J1013" s="543" t="s">
        <v>253</v>
      </c>
      <c r="K1013" s="543" t="s">
        <v>1163</v>
      </c>
      <c r="L1013" s="543" t="s">
        <v>1092</v>
      </c>
      <c r="M1013" s="543" t="s">
        <v>336</v>
      </c>
      <c r="N1013" s="346" t="s">
        <v>1117</v>
      </c>
      <c r="O1013" s="80"/>
      <c r="P1013" s="80"/>
      <c r="Q1013" s="80"/>
      <c r="R1013" s="80"/>
      <c r="S1013" s="80"/>
      <c r="T1013" s="80"/>
      <c r="U1013" s="80"/>
      <c r="V1013" s="80"/>
      <c r="W1013" s="80"/>
      <c r="X1013" s="80"/>
      <c r="Y1013" s="80"/>
      <c r="Z1013" s="80"/>
      <c r="AA1013" s="80"/>
      <c r="AB1013" s="80"/>
      <c r="AC1013" s="80"/>
      <c r="AD1013" s="458"/>
      <c r="AE1013" s="413"/>
      <c r="AF1013" s="459"/>
      <c r="AG1013" s="403"/>
      <c r="AH1013" s="159"/>
    </row>
    <row r="1014" spans="1:41" ht="44.1" customHeight="1" thickBot="1" x14ac:dyDescent="0.3">
      <c r="A1014" s="710"/>
      <c r="B1014" s="711"/>
      <c r="C1014" s="712"/>
      <c r="D1014" s="715"/>
      <c r="E1014" s="53"/>
      <c r="F1014" s="544"/>
      <c r="G1014" s="545"/>
      <c r="H1014" s="546"/>
      <c r="I1014" s="547"/>
      <c r="J1014" s="545"/>
      <c r="K1014" s="548"/>
      <c r="L1014" s="548"/>
      <c r="M1014" s="548"/>
      <c r="N1014" s="357"/>
      <c r="O1014" s="80"/>
      <c r="P1014" s="80"/>
      <c r="Q1014" s="80"/>
      <c r="R1014" s="80"/>
      <c r="S1014" s="80"/>
      <c r="T1014" s="80"/>
      <c r="U1014" s="80"/>
      <c r="V1014" s="80"/>
      <c r="W1014" s="80"/>
      <c r="X1014" s="80"/>
      <c r="Y1014" s="80"/>
      <c r="Z1014" s="80"/>
      <c r="AA1014" s="80"/>
      <c r="AB1014" s="80"/>
      <c r="AC1014" s="80"/>
      <c r="AD1014" s="460">
        <f>SUM(AD1015:AD1019)</f>
        <v>0</v>
      </c>
      <c r="AE1014" s="285"/>
      <c r="AF1014" s="449">
        <f>SUM(AF1015:AF1019)</f>
        <v>0</v>
      </c>
      <c r="AG1014" s="155">
        <f>AF1014</f>
        <v>0</v>
      </c>
      <c r="AH1014" s="159"/>
      <c r="AN1014" s="46"/>
      <c r="AO1014" s="46"/>
    </row>
    <row r="1015" spans="1:41" ht="49.9" customHeight="1" thickBot="1" x14ac:dyDescent="0.3">
      <c r="A1015" s="716"/>
      <c r="B1015" s="549" t="s">
        <v>1164</v>
      </c>
      <c r="C1015" s="550" t="s">
        <v>1169</v>
      </c>
      <c r="D1015" s="551">
        <v>10</v>
      </c>
      <c r="E1015" s="552"/>
      <c r="F1015" s="80"/>
      <c r="G1015" s="80"/>
      <c r="H1015" s="80"/>
      <c r="I1015" s="80"/>
      <c r="J1015" s="553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  <c r="U1015" s="80"/>
      <c r="V1015" s="83"/>
      <c r="W1015" s="83"/>
      <c r="X1015" s="83"/>
      <c r="Y1015" s="83"/>
      <c r="Z1015" s="83"/>
      <c r="AA1015" s="83"/>
      <c r="AB1015" s="83"/>
      <c r="AC1015" s="89"/>
      <c r="AD1015" s="421">
        <f>SUM(ROUNDUP(F1015/D1015,0),ROUNDUP(G1015/D1015,0),ROUNDUP(H1015/D1015,0),ROUNDUP(I1015/D1015,0),ROUNDUP(J1015/D1015,0),ROUNDUP(K1015/D1015,0),ROUNDUP(L1015/D1015,0),ROUNDUP(M1015/D1015,0),ROUNDUP(N1015/D1015,0),ROUNDUP(O1015/D1015,0),ROUNDUP(P1015/D1015,0),ROUNDUP(Q1015/D1015,0),ROUNDUP(R1015/D1015,0),ROUNDUP(S1015/D1015,0),ROUNDUP(T1015/D1015,0),ROUNDUP(U1015/D1015,0),ROUNDUP(V1015/D1015,0),ROUNDUP(W1015/D1015,0),ROUNDUP(X1015/D1015,0),ROUNDUP(Y1015/D1015,0),ROUNDUP(Z1015/D1015,0),ROUNDUP(AA1015/D1015,0),ROUNDUP(AB1015/D1015,0),ROUNDUP(AC1015/D1015,0))*D1015</f>
        <v>0</v>
      </c>
      <c r="AE1015" s="414">
        <v>2.75</v>
      </c>
      <c r="AF1015" s="449">
        <f>AD1015*AE1015</f>
        <v>0</v>
      </c>
      <c r="AG1015" s="404"/>
      <c r="AH1015" s="159"/>
      <c r="AN1015" s="46"/>
      <c r="AO1015" s="46"/>
    </row>
    <row r="1016" spans="1:41" ht="50.1" customHeight="1" thickBot="1" x14ac:dyDescent="0.3">
      <c r="A1016" s="698"/>
      <c r="B1016" s="549" t="s">
        <v>1165</v>
      </c>
      <c r="C1016" s="550" t="s">
        <v>1170</v>
      </c>
      <c r="D1016" s="551">
        <v>10</v>
      </c>
      <c r="E1016" s="552"/>
      <c r="F1016" s="80"/>
      <c r="G1016" s="80"/>
      <c r="H1016" s="553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  <c r="U1016" s="80"/>
      <c r="V1016" s="83"/>
      <c r="W1016" s="83"/>
      <c r="X1016" s="83"/>
      <c r="Y1016" s="83"/>
      <c r="Z1016" s="83"/>
      <c r="AA1016" s="83"/>
      <c r="AB1016" s="83"/>
      <c r="AC1016" s="89"/>
      <c r="AD1016" s="421">
        <f>SUM(ROUNDUP(F1016/D1016,0),ROUNDUP(G1016/D1016,0),ROUNDUP(H1016/D1016,0),ROUNDUP(I1016/D1016,0),ROUNDUP(J1016/D1016,0),ROUNDUP(K1016/D1016,0),ROUNDUP(L1016/D1016,0),ROUNDUP(M1016/D1016,0),ROUNDUP(N1016/D1016,0),ROUNDUP(O1016/D1016,0),ROUNDUP(P1016/D1016,0),ROUNDUP(Q1016/D1016,0),ROUNDUP(R1016/D1016,0),ROUNDUP(S1016/D1016,0),ROUNDUP(T1016/D1016,0),ROUNDUP(U1016/D1016,0),ROUNDUP(V1016/D1016,0),ROUNDUP(W1016/D1016,0),ROUNDUP(X1016/D1016,0),ROUNDUP(Y1016/D1016,0),ROUNDUP(Z1016/D1016,0),ROUNDUP(AA1016/D1016,0),ROUNDUP(AB1016/D1016,0),ROUNDUP(AC1016/D1016,0))*D1016</f>
        <v>0</v>
      </c>
      <c r="AE1016" s="414">
        <v>3.41</v>
      </c>
      <c r="AF1016" s="449">
        <f>AD1016*AE1016</f>
        <v>0</v>
      </c>
      <c r="AG1016" s="404"/>
      <c r="AH1016" s="159"/>
      <c r="AN1016" s="46"/>
      <c r="AO1016" s="46"/>
    </row>
    <row r="1017" spans="1:41" ht="50.1" customHeight="1" thickBot="1" x14ac:dyDescent="0.3">
      <c r="A1017" s="698"/>
      <c r="B1017" s="549" t="s">
        <v>1166</v>
      </c>
      <c r="C1017" s="550" t="s">
        <v>1171</v>
      </c>
      <c r="D1017" s="551">
        <v>10</v>
      </c>
      <c r="E1017" s="552"/>
      <c r="F1017" s="80"/>
      <c r="G1017" s="80"/>
      <c r="H1017" s="80"/>
      <c r="I1017" s="80"/>
      <c r="J1017" s="80"/>
      <c r="K1017" s="553"/>
      <c r="L1017" s="80"/>
      <c r="M1017" s="553"/>
      <c r="N1017" s="553"/>
      <c r="O1017" s="80"/>
      <c r="P1017" s="80"/>
      <c r="Q1017" s="80"/>
      <c r="R1017" s="80"/>
      <c r="S1017" s="80"/>
      <c r="T1017" s="80"/>
      <c r="U1017" s="80"/>
      <c r="V1017" s="83"/>
      <c r="W1017" s="83"/>
      <c r="X1017" s="83"/>
      <c r="Y1017" s="83"/>
      <c r="Z1017" s="83"/>
      <c r="AA1017" s="83"/>
      <c r="AB1017" s="83"/>
      <c r="AC1017" s="89"/>
      <c r="AD1017" s="421">
        <f t="shared" ref="AD1017:AD1019" si="360">SUM(ROUNDUP(F1017/D1017,0),ROUNDUP(G1017/D1017,0),ROUNDUP(H1017/D1017,0),ROUNDUP(I1017/D1017,0),ROUNDUP(J1017/D1017,0),ROUNDUP(K1017/D1017,0),ROUNDUP(L1017/D1017,0),ROUNDUP(M1017/D1017,0),ROUNDUP(N1017/D1017,0),ROUNDUP(O1017/D1017,0),ROUNDUP(P1017/D1017,0),ROUNDUP(Q1017/D1017,0),ROUNDUP(R1017/D1017,0),ROUNDUP(S1017/D1017,0),ROUNDUP(T1017/D1017,0),ROUNDUP(U1017/D1017,0),ROUNDUP(V1017/D1017,0),ROUNDUP(W1017/D1017,0),ROUNDUP(X1017/D1017,0),ROUNDUP(Y1017/D1017,0),ROUNDUP(Z1017/D1017,0),ROUNDUP(AA1017/D1017,0),ROUNDUP(AB1017/D1017,0),ROUNDUP(AC1017/D1017,0))*D1017</f>
        <v>0</v>
      </c>
      <c r="AE1017" s="414">
        <v>4.7699999999999996</v>
      </c>
      <c r="AF1017" s="449">
        <f>AD1017*AE1017</f>
        <v>0</v>
      </c>
      <c r="AG1017" s="404"/>
      <c r="AH1017" s="159"/>
      <c r="AN1017" s="46"/>
      <c r="AO1017" s="46"/>
    </row>
    <row r="1018" spans="1:41" ht="50.1" customHeight="1" thickBot="1" x14ac:dyDescent="0.3">
      <c r="A1018" s="698"/>
      <c r="B1018" s="549" t="s">
        <v>1167</v>
      </c>
      <c r="C1018" s="550" t="s">
        <v>1172</v>
      </c>
      <c r="D1018" s="551">
        <v>5</v>
      </c>
      <c r="E1018" s="552"/>
      <c r="F1018" s="553"/>
      <c r="G1018" s="553"/>
      <c r="H1018" s="80"/>
      <c r="I1018" s="553"/>
      <c r="J1018" s="553"/>
      <c r="K1018" s="80"/>
      <c r="L1018" s="553"/>
      <c r="M1018" s="80"/>
      <c r="N1018" s="80"/>
      <c r="O1018" s="80"/>
      <c r="P1018" s="80"/>
      <c r="Q1018" s="80"/>
      <c r="R1018" s="80"/>
      <c r="S1018" s="80"/>
      <c r="T1018" s="80"/>
      <c r="U1018" s="80"/>
      <c r="V1018" s="83"/>
      <c r="W1018" s="83"/>
      <c r="X1018" s="83"/>
      <c r="Y1018" s="83"/>
      <c r="Z1018" s="83"/>
      <c r="AA1018" s="83"/>
      <c r="AB1018" s="83"/>
      <c r="AC1018" s="89"/>
      <c r="AD1018" s="421">
        <f t="shared" si="360"/>
        <v>0</v>
      </c>
      <c r="AE1018" s="414">
        <v>7.62</v>
      </c>
      <c r="AF1018" s="449">
        <f>AD1018*AE1018</f>
        <v>0</v>
      </c>
      <c r="AG1018" s="404"/>
      <c r="AH1018" s="159"/>
      <c r="AN1018" s="46"/>
      <c r="AO1018" s="46"/>
    </row>
    <row r="1019" spans="1:41" ht="49.5" customHeight="1" thickBot="1" x14ac:dyDescent="0.3">
      <c r="A1019" s="717"/>
      <c r="B1019" s="549" t="s">
        <v>1168</v>
      </c>
      <c r="C1019" s="550" t="s">
        <v>1173</v>
      </c>
      <c r="D1019" s="551">
        <v>5</v>
      </c>
      <c r="E1019" s="552"/>
      <c r="F1019" s="553"/>
      <c r="G1019" s="553"/>
      <c r="H1019" s="80"/>
      <c r="I1019" s="80"/>
      <c r="J1019" s="80"/>
      <c r="K1019" s="80"/>
      <c r="L1019" s="553"/>
      <c r="M1019" s="80"/>
      <c r="N1019" s="80"/>
      <c r="O1019" s="80"/>
      <c r="P1019" s="80"/>
      <c r="Q1019" s="80"/>
      <c r="R1019" s="80"/>
      <c r="S1019" s="80"/>
      <c r="T1019" s="80"/>
      <c r="U1019" s="80"/>
      <c r="V1019" s="83"/>
      <c r="W1019" s="83"/>
      <c r="X1019" s="83"/>
      <c r="Y1019" s="83"/>
      <c r="Z1019" s="83"/>
      <c r="AA1019" s="83"/>
      <c r="AB1019" s="83"/>
      <c r="AC1019" s="89"/>
      <c r="AD1019" s="421">
        <f t="shared" si="360"/>
        <v>0</v>
      </c>
      <c r="AE1019" s="414">
        <v>14.93</v>
      </c>
      <c r="AF1019" s="449">
        <f>AD1019*AE1019</f>
        <v>0</v>
      </c>
      <c r="AG1019" s="404"/>
      <c r="AH1019" s="159"/>
      <c r="AN1019" s="46"/>
      <c r="AO1019" s="46"/>
    </row>
    <row r="1020" spans="1:41" s="135" customFormat="1" ht="39.950000000000003" customHeight="1" thickBot="1" x14ac:dyDescent="0.3">
      <c r="A1020" s="632" t="s">
        <v>996</v>
      </c>
      <c r="B1020" s="633"/>
      <c r="C1020" s="634"/>
      <c r="D1020" s="628" t="s">
        <v>0</v>
      </c>
      <c r="E1020" s="52"/>
      <c r="F1020" s="541" t="s">
        <v>61</v>
      </c>
      <c r="G1020" s="541" t="s">
        <v>1174</v>
      </c>
      <c r="H1020" s="541" t="s">
        <v>1175</v>
      </c>
      <c r="I1020" s="87"/>
      <c r="J1020" s="87"/>
      <c r="K1020" s="87"/>
      <c r="L1020" s="87"/>
      <c r="M1020" s="85"/>
      <c r="N1020" s="85"/>
      <c r="O1020" s="85"/>
      <c r="P1020" s="85"/>
      <c r="Q1020" s="85"/>
      <c r="R1020" s="85"/>
      <c r="S1020" s="85"/>
      <c r="T1020" s="85"/>
      <c r="U1020" s="85"/>
      <c r="V1020" s="85"/>
      <c r="W1020" s="85"/>
      <c r="X1020" s="85"/>
      <c r="Y1020" s="85"/>
      <c r="Z1020" s="85"/>
      <c r="AA1020" s="85"/>
      <c r="AB1020" s="85"/>
      <c r="AC1020" s="85"/>
      <c r="AD1020" s="412" t="s">
        <v>2</v>
      </c>
      <c r="AE1020" s="412" t="s">
        <v>304</v>
      </c>
      <c r="AF1020" s="449" t="s">
        <v>305</v>
      </c>
      <c r="AG1020" s="157"/>
      <c r="AH1020" s="159"/>
    </row>
    <row r="1021" spans="1:41" s="135" customFormat="1" ht="39.950000000000003" customHeight="1" thickBot="1" x14ac:dyDescent="0.3">
      <c r="A1021" s="635"/>
      <c r="B1021" s="636"/>
      <c r="C1021" s="637"/>
      <c r="D1021" s="641"/>
      <c r="E1021" s="52"/>
      <c r="F1021" s="543" t="s">
        <v>12</v>
      </c>
      <c r="G1021" s="543" t="s">
        <v>4</v>
      </c>
      <c r="H1021" s="543" t="s">
        <v>5</v>
      </c>
      <c r="I1021" s="92"/>
      <c r="J1021" s="92"/>
      <c r="K1021" s="92"/>
      <c r="L1021" s="92"/>
      <c r="M1021" s="80"/>
      <c r="N1021" s="80"/>
      <c r="O1021" s="80"/>
      <c r="P1021" s="80"/>
      <c r="Q1021" s="80"/>
      <c r="R1021" s="80"/>
      <c r="S1021" s="80"/>
      <c r="T1021" s="80"/>
      <c r="U1021" s="80"/>
      <c r="V1021" s="80"/>
      <c r="W1021" s="80"/>
      <c r="X1021" s="80"/>
      <c r="Y1021" s="80"/>
      <c r="Z1021" s="80"/>
      <c r="AA1021" s="80"/>
      <c r="AB1021" s="80"/>
      <c r="AC1021" s="80"/>
      <c r="AD1021" s="419"/>
      <c r="AE1021" s="285"/>
      <c r="AF1021" s="449"/>
      <c r="AG1021" s="157"/>
      <c r="AH1021" s="159"/>
    </row>
    <row r="1022" spans="1:41" ht="44.1" customHeight="1" thickBot="1" x14ac:dyDescent="0.3">
      <c r="A1022" s="638"/>
      <c r="B1022" s="639"/>
      <c r="C1022" s="640"/>
      <c r="D1022" s="642"/>
      <c r="E1022" s="53"/>
      <c r="F1022" s="545"/>
      <c r="G1022" s="554"/>
      <c r="H1022" s="555"/>
      <c r="I1022" s="91"/>
      <c r="J1022" s="91"/>
      <c r="K1022" s="91"/>
      <c r="L1022" s="91"/>
      <c r="M1022" s="80"/>
      <c r="N1022" s="80"/>
      <c r="O1022" s="80"/>
      <c r="P1022" s="80"/>
      <c r="Q1022" s="80"/>
      <c r="R1022" s="80"/>
      <c r="S1022" s="80"/>
      <c r="T1022" s="80"/>
      <c r="U1022" s="80"/>
      <c r="V1022" s="80"/>
      <c r="W1022" s="80"/>
      <c r="X1022" s="80"/>
      <c r="Y1022" s="80"/>
      <c r="Z1022" s="80"/>
      <c r="AA1022" s="80"/>
      <c r="AB1022" s="80"/>
      <c r="AC1022" s="80"/>
      <c r="AD1022" s="419">
        <f>SUM(AD1023)</f>
        <v>0</v>
      </c>
      <c r="AE1022" s="285"/>
      <c r="AF1022" s="449">
        <f>SUM(AF1023:AF1023)</f>
        <v>0</v>
      </c>
      <c r="AG1022" s="155">
        <f>AF1022</f>
        <v>0</v>
      </c>
      <c r="AH1022" s="159"/>
      <c r="AN1022" s="46"/>
      <c r="AO1022" s="46"/>
    </row>
    <row r="1023" spans="1:41" s="1" customFormat="1" ht="90" customHeight="1" thickBot="1" x14ac:dyDescent="0.3">
      <c r="A1023" s="406"/>
      <c r="B1023" s="556" t="s">
        <v>1176</v>
      </c>
      <c r="C1023" s="557" t="s">
        <v>1189</v>
      </c>
      <c r="D1023" s="558">
        <v>10</v>
      </c>
      <c r="E1023" s="559"/>
      <c r="F1023" s="553"/>
      <c r="G1023" s="553"/>
      <c r="H1023" s="553"/>
      <c r="I1023" s="91"/>
      <c r="J1023" s="91"/>
      <c r="K1023" s="84"/>
      <c r="L1023" s="84"/>
      <c r="M1023" s="91"/>
      <c r="N1023" s="91"/>
      <c r="O1023" s="91"/>
      <c r="P1023" s="91"/>
      <c r="Q1023" s="91"/>
      <c r="R1023" s="91"/>
      <c r="S1023" s="91"/>
      <c r="T1023" s="91"/>
      <c r="U1023" s="83"/>
      <c r="V1023" s="83"/>
      <c r="W1023" s="83"/>
      <c r="X1023" s="83"/>
      <c r="Y1023" s="83"/>
      <c r="Z1023" s="83"/>
      <c r="AA1023" s="83"/>
      <c r="AB1023" s="83"/>
      <c r="AC1023" s="83"/>
      <c r="AD1023" s="421">
        <f>SUM(ROUNDUP(F1023/D1023,0),ROUNDUP(G1023/D1023,0),ROUNDUP(H1023/D1023,0),ROUNDUP(I1023/D1023,0),ROUNDUP(J1023/D1023,0),ROUNDUP(K1023/D1023,0),ROUNDUP(L1023/D1023,0),ROUNDUP(M1023/D1023,0),ROUNDUP(N1023/D1023,0),ROUNDUP(O1023/D1023,0),ROUNDUP(P1023/D1023,0),ROUNDUP(Q1023/D1023,0),ROUNDUP(R1023/D1023,0),ROUNDUP(S1023/D1023,0),ROUNDUP(T1023/D1023,0),ROUNDUP(U1023/D1023,0),ROUNDUP(V1023/D1023,0),ROUNDUP(W1023/D1023,0),ROUNDUP(X1023/D1023,0),ROUNDUP(Y1023/D1023,0),ROUNDUP(Z1023/D1023,0),ROUNDUP(AA1023/D1023,0),ROUNDUP(AB1023/D1023,0),ROUNDUP(AC1023/D1023,0))*D1023</f>
        <v>0</v>
      </c>
      <c r="AE1023" s="415">
        <v>2.11</v>
      </c>
      <c r="AF1023" s="449">
        <f t="shared" ref="AF1023" si="361">AD1023*AE1023</f>
        <v>0</v>
      </c>
      <c r="AG1023" s="401"/>
      <c r="AH1023" s="159"/>
    </row>
    <row r="1024" spans="1:41" s="135" customFormat="1" ht="39.950000000000003" customHeight="1" thickBot="1" x14ac:dyDescent="0.3">
      <c r="A1024" s="632" t="s">
        <v>996</v>
      </c>
      <c r="B1024" s="636"/>
      <c r="C1024" s="634"/>
      <c r="D1024" s="628" t="s">
        <v>0</v>
      </c>
      <c r="E1024" s="515"/>
      <c r="F1024" s="541" t="s">
        <v>61</v>
      </c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  <c r="U1024" s="80"/>
      <c r="V1024" s="85"/>
      <c r="W1024" s="85"/>
      <c r="X1024" s="85"/>
      <c r="Y1024" s="85"/>
      <c r="Z1024" s="85"/>
      <c r="AA1024" s="85"/>
      <c r="AB1024" s="85"/>
      <c r="AC1024" s="85"/>
      <c r="AD1024" s="412" t="s">
        <v>2</v>
      </c>
      <c r="AE1024" s="412" t="s">
        <v>304</v>
      </c>
      <c r="AF1024" s="449" t="s">
        <v>305</v>
      </c>
      <c r="AG1024" s="157"/>
      <c r="AH1024" s="159"/>
    </row>
    <row r="1025" spans="1:41" s="146" customFormat="1" ht="39.950000000000003" customHeight="1" thickBot="1" x14ac:dyDescent="0.3">
      <c r="A1025" s="635"/>
      <c r="B1025" s="636"/>
      <c r="C1025" s="637"/>
      <c r="D1025" s="641"/>
      <c r="E1025" s="52"/>
      <c r="F1025" s="543" t="s">
        <v>12</v>
      </c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  <c r="U1025" s="80"/>
      <c r="V1025" s="86"/>
      <c r="W1025" s="86"/>
      <c r="X1025" s="86"/>
      <c r="Y1025" s="86"/>
      <c r="Z1025" s="86"/>
      <c r="AA1025" s="86"/>
      <c r="AB1025" s="86"/>
      <c r="AC1025" s="86"/>
      <c r="AD1025" s="419"/>
      <c r="AE1025" s="285"/>
      <c r="AF1025" s="449"/>
      <c r="AG1025" s="157"/>
      <c r="AH1025" s="159"/>
    </row>
    <row r="1026" spans="1:41" ht="44.1" customHeight="1" thickBot="1" x14ac:dyDescent="0.3">
      <c r="A1026" s="638"/>
      <c r="B1026" s="639"/>
      <c r="C1026" s="640"/>
      <c r="D1026" s="642"/>
      <c r="E1026" s="52"/>
      <c r="F1026" s="545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  <c r="U1026" s="80"/>
      <c r="V1026" s="80"/>
      <c r="W1026" s="80"/>
      <c r="X1026" s="80"/>
      <c r="Y1026" s="80"/>
      <c r="Z1026" s="80"/>
      <c r="AA1026" s="80"/>
      <c r="AB1026" s="80"/>
      <c r="AC1026" s="80"/>
      <c r="AD1026" s="419">
        <f>SUM(AD1027:AD1029)</f>
        <v>0</v>
      </c>
      <c r="AE1026" s="285"/>
      <c r="AF1026" s="449">
        <f>SUM(AF1027:AF1029)</f>
        <v>0</v>
      </c>
      <c r="AG1026" s="155">
        <f>AF1026</f>
        <v>0</v>
      </c>
      <c r="AH1026" s="159"/>
      <c r="AN1026" s="46"/>
      <c r="AO1026" s="46"/>
    </row>
    <row r="1027" spans="1:41" ht="60" customHeight="1" thickBot="1" x14ac:dyDescent="0.3">
      <c r="A1027" s="716"/>
      <c r="B1027" s="549" t="s">
        <v>1382</v>
      </c>
      <c r="C1027" s="561" t="s">
        <v>1379</v>
      </c>
      <c r="D1027" s="562">
        <v>10</v>
      </c>
      <c r="E1027" s="563"/>
      <c r="F1027" s="553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  <c r="U1027" s="80"/>
      <c r="V1027" s="84"/>
      <c r="W1027" s="84"/>
      <c r="X1027" s="84"/>
      <c r="Y1027" s="84"/>
      <c r="Z1027" s="84"/>
      <c r="AA1027" s="84"/>
      <c r="AB1027" s="84"/>
      <c r="AC1027" s="84"/>
      <c r="AD1027" s="421">
        <f>SUM(ROUNDUP(F1027/D1027,0),ROUNDUP(G1027/D1027,0),ROUNDUP(H1027/D1027,0),ROUNDUP(I1027/D1027,0),ROUNDUP(J1027/D1027,0),ROUNDUP(K1027/D1027,0),ROUNDUP(L1027/D1027,0),ROUNDUP(M1027/D1027,0),ROUNDUP(N1027/D1027,0),ROUNDUP(O1027/D1027,0),ROUNDUP(P1027/D1027,0),ROUNDUP(Q1027/D1027,0),ROUNDUP(R1027/D1027,0),ROUNDUP(S1027/D1027,0),ROUNDUP(T1027/D1027,0),ROUNDUP(U1027/D1027,0),ROUNDUP(V1027/D1027,0),ROUNDUP(W1027/D1027,0),ROUNDUP(X1027/D1027,0),ROUNDUP(Y1027/D1027,0),ROUNDUP(Z1027/D1027,0),ROUNDUP(AA1027/D1027,0),ROUNDUP(AB1027/D1027,0),ROUNDUP(AC1027/D1027,0))*D1027</f>
        <v>0</v>
      </c>
      <c r="AE1027" s="416">
        <v>5.0599999999999996</v>
      </c>
      <c r="AF1027" s="449">
        <f t="shared" ref="AF1027:AF1028" si="362">AD1027*AE1027</f>
        <v>0</v>
      </c>
      <c r="AG1027" s="156"/>
      <c r="AH1027" s="159"/>
      <c r="AN1027" s="46"/>
      <c r="AO1027" s="46"/>
    </row>
    <row r="1028" spans="1:41" ht="60" customHeight="1" thickBot="1" x14ac:dyDescent="0.3">
      <c r="A1028" s="698"/>
      <c r="B1028" s="549" t="s">
        <v>1383</v>
      </c>
      <c r="C1028" s="561" t="s">
        <v>1380</v>
      </c>
      <c r="D1028" s="562">
        <v>10</v>
      </c>
      <c r="E1028" s="563"/>
      <c r="F1028" s="553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  <c r="U1028" s="80"/>
      <c r="V1028" s="84"/>
      <c r="W1028" s="84"/>
      <c r="X1028" s="84"/>
      <c r="Y1028" s="84"/>
      <c r="Z1028" s="84"/>
      <c r="AA1028" s="84"/>
      <c r="AB1028" s="84"/>
      <c r="AC1028" s="84"/>
      <c r="AD1028" s="421">
        <f>SUM(ROUNDUP(F1028/D1028,0),ROUNDUP(G1028/D1028,0),ROUNDUP(H1028/D1028,0),ROUNDUP(I1028/D1028,0),ROUNDUP(J1028/D1028,0),ROUNDUP(K1028/D1028,0),ROUNDUP(L1028/D1028,0),ROUNDUP(M1028/D1028,0),ROUNDUP(N1028/D1028,0),ROUNDUP(O1028/D1028,0),ROUNDUP(P1028/D1028,0),ROUNDUP(Q1028/D1028,0),ROUNDUP(R1028/D1028,0),ROUNDUP(S1028/D1028,0),ROUNDUP(T1028/D1028,0),ROUNDUP(U1028/D1028,0),ROUNDUP(V1028/D1028,0),ROUNDUP(W1028/D1028,0),ROUNDUP(X1028/D1028,0),ROUNDUP(Y1028/D1028,0),ROUNDUP(Z1028/D1028,0),ROUNDUP(AA1028/D1028,0),ROUNDUP(AB1028/D1028,0),ROUNDUP(AC1028/D1028,0))*D1028</f>
        <v>0</v>
      </c>
      <c r="AE1028" s="416">
        <v>9.57</v>
      </c>
      <c r="AF1028" s="449">
        <f t="shared" si="362"/>
        <v>0</v>
      </c>
      <c r="AG1028" s="156"/>
      <c r="AH1028" s="159"/>
      <c r="AN1028" s="46"/>
      <c r="AO1028" s="46"/>
    </row>
    <row r="1029" spans="1:41" ht="60" customHeight="1" thickBot="1" x14ac:dyDescent="0.3">
      <c r="A1029" s="406"/>
      <c r="B1029" s="549" t="s">
        <v>1384</v>
      </c>
      <c r="C1029" s="561" t="s">
        <v>1381</v>
      </c>
      <c r="D1029" s="562">
        <v>10</v>
      </c>
      <c r="E1029" s="563"/>
      <c r="F1029" s="553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  <c r="U1029" s="80"/>
      <c r="V1029" s="84"/>
      <c r="W1029" s="84"/>
      <c r="X1029" s="84"/>
      <c r="Y1029" s="84"/>
      <c r="Z1029" s="84"/>
      <c r="AA1029" s="84"/>
      <c r="AB1029" s="84"/>
      <c r="AC1029" s="84"/>
      <c r="AD1029" s="421">
        <f>SUM(ROUNDUP(F1029/D1029,0),ROUNDUP(G1029/D1029,0),ROUNDUP(H1029/D1029,0),ROUNDUP(I1029/D1029,0),ROUNDUP(J1029/D1029,0),ROUNDUP(K1029/D1029,0),ROUNDUP(L1029/D1029,0),ROUNDUP(M1029/D1029,0),ROUNDUP(N1029/D1029,0),ROUNDUP(O1029/D1029,0),ROUNDUP(P1029/D1029,0),ROUNDUP(Q1029/D1029,0),ROUNDUP(R1029/D1029,0),ROUNDUP(S1029/D1029,0),ROUNDUP(T1029/D1029,0),ROUNDUP(U1029/D1029,0),ROUNDUP(V1029/D1029,0),ROUNDUP(W1029/D1029,0),ROUNDUP(X1029/D1029,0),ROUNDUP(Y1029/D1029,0),ROUNDUP(Z1029/D1029,0),ROUNDUP(AA1029/D1029,0),ROUNDUP(AB1029/D1029,0),ROUNDUP(AC1029/D1029,0))*D1029</f>
        <v>0</v>
      </c>
      <c r="AE1029" s="416">
        <v>13</v>
      </c>
      <c r="AF1029" s="449">
        <f t="shared" ref="AF1029" si="363">AD1029*AE1029</f>
        <v>0</v>
      </c>
      <c r="AG1029" s="156"/>
      <c r="AH1029" s="159"/>
      <c r="AN1029" s="46"/>
      <c r="AO1029" s="46"/>
    </row>
    <row r="1030" spans="1:41" s="135" customFormat="1" ht="39.950000000000003" customHeight="1" thickBot="1" x14ac:dyDescent="0.3">
      <c r="A1030" s="635" t="s">
        <v>996</v>
      </c>
      <c r="B1030" s="633"/>
      <c r="C1030" s="634"/>
      <c r="D1030" s="628" t="s">
        <v>0</v>
      </c>
      <c r="E1030" s="515"/>
      <c r="F1030" s="541" t="s">
        <v>21</v>
      </c>
      <c r="G1030" s="541" t="s">
        <v>1157</v>
      </c>
      <c r="H1030" s="541" t="s">
        <v>1160</v>
      </c>
      <c r="I1030" s="541" t="s">
        <v>1177</v>
      </c>
      <c r="J1030" s="560" t="s">
        <v>1178</v>
      </c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  <c r="U1030" s="80"/>
      <c r="V1030" s="87"/>
      <c r="W1030" s="87"/>
      <c r="X1030" s="87"/>
      <c r="Y1030" s="87"/>
      <c r="Z1030" s="87"/>
      <c r="AA1030" s="87"/>
      <c r="AB1030" s="87"/>
      <c r="AC1030" s="87"/>
      <c r="AD1030" s="412" t="s">
        <v>2</v>
      </c>
      <c r="AE1030" s="412" t="s">
        <v>304</v>
      </c>
      <c r="AF1030" s="449" t="s">
        <v>305</v>
      </c>
      <c r="AG1030" s="403"/>
      <c r="AH1030" s="159"/>
    </row>
    <row r="1031" spans="1:41" s="135" customFormat="1" ht="39.950000000000003" customHeight="1" thickBot="1" x14ac:dyDescent="0.3">
      <c r="A1031" s="635"/>
      <c r="B1031" s="636"/>
      <c r="C1031" s="637"/>
      <c r="D1031" s="629"/>
      <c r="E1031" s="52"/>
      <c r="F1031" s="543" t="s">
        <v>23</v>
      </c>
      <c r="G1031" s="543" t="s">
        <v>4</v>
      </c>
      <c r="H1031" s="543" t="s">
        <v>7</v>
      </c>
      <c r="I1031" s="543" t="s">
        <v>8</v>
      </c>
      <c r="J1031" s="543" t="s">
        <v>9</v>
      </c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  <c r="U1031" s="80"/>
      <c r="V1031" s="83"/>
      <c r="W1031" s="83"/>
      <c r="X1031" s="83"/>
      <c r="Y1031" s="83"/>
      <c r="Z1031" s="83"/>
      <c r="AA1031" s="83"/>
      <c r="AB1031" s="83"/>
      <c r="AC1031" s="83"/>
      <c r="AD1031" s="412"/>
      <c r="AE1031" s="415"/>
      <c r="AF1031" s="449"/>
      <c r="AG1031" s="403"/>
      <c r="AH1031" s="159"/>
    </row>
    <row r="1032" spans="1:41" ht="44.1" customHeight="1" thickBot="1" x14ac:dyDescent="0.3">
      <c r="A1032" s="638"/>
      <c r="B1032" s="639"/>
      <c r="C1032" s="640"/>
      <c r="D1032" s="630"/>
      <c r="E1032" s="53"/>
      <c r="F1032" s="545"/>
      <c r="G1032" s="544"/>
      <c r="H1032" s="545"/>
      <c r="I1032" s="545"/>
      <c r="J1032" s="545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  <c r="U1032" s="80"/>
      <c r="V1032" s="83"/>
      <c r="W1032" s="83"/>
      <c r="X1032" s="83"/>
      <c r="Y1032" s="83"/>
      <c r="Z1032" s="83"/>
      <c r="AA1032" s="83"/>
      <c r="AB1032" s="83"/>
      <c r="AC1032" s="83"/>
      <c r="AD1032" s="460">
        <f>SUM(AD1033:AD1037)</f>
        <v>0</v>
      </c>
      <c r="AE1032" s="285"/>
      <c r="AF1032" s="412">
        <f>SUM(AF1033:AF1037)</f>
        <v>0</v>
      </c>
      <c r="AG1032" s="155">
        <f>AF1032</f>
        <v>0</v>
      </c>
      <c r="AH1032" s="159"/>
      <c r="AN1032" s="46"/>
      <c r="AO1032" s="46"/>
    </row>
    <row r="1033" spans="1:41" ht="49.5" customHeight="1" thickBot="1" x14ac:dyDescent="0.3">
      <c r="A1033" s="698"/>
      <c r="B1033" s="549" t="s">
        <v>1179</v>
      </c>
      <c r="C1033" s="561" t="s">
        <v>1184</v>
      </c>
      <c r="D1033" s="562">
        <v>10</v>
      </c>
      <c r="E1033" s="563"/>
      <c r="F1033" s="553"/>
      <c r="G1033" s="553"/>
      <c r="H1033" s="80"/>
      <c r="I1033" s="553"/>
      <c r="J1033" s="553"/>
      <c r="K1033" s="80"/>
      <c r="L1033" s="80"/>
      <c r="M1033" s="80"/>
      <c r="N1033" s="80"/>
      <c r="O1033" s="80"/>
      <c r="P1033" s="80"/>
      <c r="Q1033" s="80"/>
      <c r="R1033" s="80"/>
      <c r="S1033" s="80"/>
      <c r="T1033" s="80"/>
      <c r="U1033" s="80"/>
      <c r="V1033" s="84"/>
      <c r="W1033" s="84"/>
      <c r="X1033" s="84"/>
      <c r="Y1033" s="84"/>
      <c r="Z1033" s="84"/>
      <c r="AA1033" s="84"/>
      <c r="AB1033" s="84"/>
      <c r="AC1033" s="84"/>
      <c r="AD1033" s="421">
        <f>SUM(ROUNDUP(F1033/D1033,0),ROUNDUP(G1033/D1033,0),ROUNDUP(H1033/D1033,0),ROUNDUP(I1033/D1033,0),ROUNDUP(J1033/D1033,0),ROUNDUP(K1033/D1033,0),ROUNDUP(L1033/D1033,0),ROUNDUP(M1033/D1033,0),ROUNDUP(N1033/D1033,0),ROUNDUP(O1033/D1033,0),ROUNDUP(P1033/D1033,0),ROUNDUP(Q1033/D1033,0),ROUNDUP(R1033/D1033,0),ROUNDUP(S1033/D1033,0),ROUNDUP(T1033/D1033,0),ROUNDUP(U1033/D1033,0),ROUNDUP(V1033/D1033,0),ROUNDUP(W1033/D1033,0),ROUNDUP(X1033/D1033,0),ROUNDUP(Y1033/D1033,0),ROUNDUP(Z1033/D1033,0),ROUNDUP(AA1033/D1033,0),ROUNDUP(AB1033/D1033,0),ROUNDUP(AC1033/D1033,0))*D1033</f>
        <v>0</v>
      </c>
      <c r="AE1033" s="285">
        <v>2.2599999999999998</v>
      </c>
      <c r="AF1033" s="449">
        <f t="shared" ref="AF1033:AF1037" si="364">AD1033*AE1033</f>
        <v>0</v>
      </c>
      <c r="AG1033" s="156"/>
      <c r="AH1033" s="159"/>
      <c r="AN1033" s="46"/>
      <c r="AO1033" s="46"/>
    </row>
    <row r="1034" spans="1:41" ht="50.1" customHeight="1" thickBot="1" x14ac:dyDescent="0.3">
      <c r="A1034" s="698"/>
      <c r="B1034" s="549" t="s">
        <v>1180</v>
      </c>
      <c r="C1034" s="561" t="s">
        <v>1185</v>
      </c>
      <c r="D1034" s="562">
        <v>10</v>
      </c>
      <c r="E1034" s="563"/>
      <c r="F1034" s="80"/>
      <c r="G1034" s="80"/>
      <c r="H1034" s="80"/>
      <c r="I1034" s="553"/>
      <c r="J1034" s="553"/>
      <c r="K1034" s="80"/>
      <c r="L1034" s="80"/>
      <c r="M1034" s="80"/>
      <c r="N1034" s="80"/>
      <c r="O1034" s="80"/>
      <c r="P1034" s="80"/>
      <c r="Q1034" s="80"/>
      <c r="R1034" s="80"/>
      <c r="S1034" s="80"/>
      <c r="T1034" s="80"/>
      <c r="U1034" s="80"/>
      <c r="V1034" s="84"/>
      <c r="W1034" s="84"/>
      <c r="X1034" s="84"/>
      <c r="Y1034" s="84"/>
      <c r="Z1034" s="84"/>
      <c r="AA1034" s="84"/>
      <c r="AB1034" s="84"/>
      <c r="AC1034" s="84"/>
      <c r="AD1034" s="421">
        <f t="shared" ref="AD1034:AD1037" si="365">SUM(ROUNDUP(F1034/D1034,0),ROUNDUP(G1034/D1034,0),ROUNDUP(H1034/D1034,0),ROUNDUP(I1034/D1034,0),ROUNDUP(J1034/D1034,0),ROUNDUP(K1034/D1034,0),ROUNDUP(L1034/D1034,0),ROUNDUP(M1034/D1034,0),ROUNDUP(N1034/D1034,0),ROUNDUP(O1034/D1034,0),ROUNDUP(P1034/D1034,0),ROUNDUP(Q1034/D1034,0),ROUNDUP(R1034/D1034,0),ROUNDUP(S1034/D1034,0),ROUNDUP(T1034/D1034,0),ROUNDUP(U1034/D1034,0),ROUNDUP(V1034/D1034,0),ROUNDUP(W1034/D1034,0),ROUNDUP(X1034/D1034,0),ROUNDUP(Y1034/D1034,0),ROUNDUP(Z1034/D1034,0),ROUNDUP(AA1034/D1034,0),ROUNDUP(AB1034/D1034,0),ROUNDUP(AC1034/D1034,0))*D1034</f>
        <v>0</v>
      </c>
      <c r="AE1034" s="285">
        <v>2.99</v>
      </c>
      <c r="AF1034" s="449">
        <f t="shared" si="364"/>
        <v>0</v>
      </c>
      <c r="AG1034" s="156"/>
      <c r="AH1034" s="159"/>
      <c r="AN1034" s="46"/>
      <c r="AO1034" s="46"/>
    </row>
    <row r="1035" spans="1:41" ht="50.1" customHeight="1" thickBot="1" x14ac:dyDescent="0.3">
      <c r="A1035" s="698"/>
      <c r="B1035" s="549" t="s">
        <v>1181</v>
      </c>
      <c r="C1035" s="561" t="s">
        <v>1186</v>
      </c>
      <c r="D1035" s="562">
        <v>10</v>
      </c>
      <c r="E1035" s="563"/>
      <c r="F1035" s="80"/>
      <c r="G1035" s="80"/>
      <c r="H1035" s="80"/>
      <c r="I1035" s="553"/>
      <c r="J1035" s="80"/>
      <c r="K1035" s="80"/>
      <c r="L1035" s="80"/>
      <c r="M1035" s="80"/>
      <c r="N1035" s="80"/>
      <c r="O1035" s="80"/>
      <c r="P1035" s="80"/>
      <c r="Q1035" s="80"/>
      <c r="R1035" s="80"/>
      <c r="S1035" s="80"/>
      <c r="T1035" s="80"/>
      <c r="U1035" s="80"/>
      <c r="V1035" s="84"/>
      <c r="W1035" s="84"/>
      <c r="X1035" s="84"/>
      <c r="Y1035" s="84"/>
      <c r="Z1035" s="84"/>
      <c r="AA1035" s="84"/>
      <c r="AB1035" s="84"/>
      <c r="AC1035" s="84"/>
      <c r="AD1035" s="421">
        <f t="shared" si="365"/>
        <v>0</v>
      </c>
      <c r="AE1035" s="285">
        <v>3.89</v>
      </c>
      <c r="AF1035" s="449">
        <f t="shared" si="364"/>
        <v>0</v>
      </c>
      <c r="AG1035" s="156"/>
      <c r="AH1035" s="159"/>
      <c r="AN1035" s="46"/>
      <c r="AO1035" s="46"/>
    </row>
    <row r="1036" spans="1:41" ht="50.1" customHeight="1" thickBot="1" x14ac:dyDescent="0.3">
      <c r="A1036" s="698"/>
      <c r="B1036" s="549" t="s">
        <v>1182</v>
      </c>
      <c r="C1036" s="561" t="s">
        <v>1187</v>
      </c>
      <c r="D1036" s="562">
        <v>10</v>
      </c>
      <c r="E1036" s="563"/>
      <c r="F1036" s="553"/>
      <c r="G1036" s="80"/>
      <c r="H1036" s="80"/>
      <c r="I1036" s="553"/>
      <c r="J1036" s="80"/>
      <c r="K1036" s="80"/>
      <c r="L1036" s="80"/>
      <c r="M1036" s="80"/>
      <c r="N1036" s="80"/>
      <c r="O1036" s="80"/>
      <c r="P1036" s="80"/>
      <c r="Q1036" s="80"/>
      <c r="R1036" s="80"/>
      <c r="S1036" s="80"/>
      <c r="T1036" s="80"/>
      <c r="U1036" s="80"/>
      <c r="V1036" s="84"/>
      <c r="W1036" s="84"/>
      <c r="X1036" s="84"/>
      <c r="Y1036" s="84"/>
      <c r="Z1036" s="84"/>
      <c r="AA1036" s="84"/>
      <c r="AB1036" s="84"/>
      <c r="AC1036" s="84"/>
      <c r="AD1036" s="421">
        <f t="shared" si="365"/>
        <v>0</v>
      </c>
      <c r="AE1036" s="285">
        <v>4.62</v>
      </c>
      <c r="AF1036" s="449">
        <f t="shared" si="364"/>
        <v>0</v>
      </c>
      <c r="AG1036" s="156"/>
      <c r="AH1036" s="159"/>
      <c r="AN1036" s="46"/>
      <c r="AO1036" s="46"/>
    </row>
    <row r="1037" spans="1:41" ht="50.1" customHeight="1" thickBot="1" x14ac:dyDescent="0.3">
      <c r="A1037" s="698"/>
      <c r="B1037" s="549" t="s">
        <v>1183</v>
      </c>
      <c r="C1037" s="561" t="s">
        <v>1188</v>
      </c>
      <c r="D1037" s="562">
        <v>10</v>
      </c>
      <c r="E1037" s="563"/>
      <c r="F1037" s="80"/>
      <c r="G1037" s="80"/>
      <c r="H1037" s="80"/>
      <c r="I1037" s="553"/>
      <c r="J1037" s="80"/>
      <c r="K1037" s="80"/>
      <c r="L1037" s="80"/>
      <c r="M1037" s="80"/>
      <c r="N1037" s="80"/>
      <c r="O1037" s="80"/>
      <c r="P1037" s="80"/>
      <c r="Q1037" s="80"/>
      <c r="R1037" s="80"/>
      <c r="S1037" s="80"/>
      <c r="T1037" s="80"/>
      <c r="U1037" s="80"/>
      <c r="V1037" s="84"/>
      <c r="W1037" s="84"/>
      <c r="X1037" s="84"/>
      <c r="Y1037" s="84"/>
      <c r="Z1037" s="84"/>
      <c r="AA1037" s="84"/>
      <c r="AB1037" s="84"/>
      <c r="AC1037" s="84"/>
      <c r="AD1037" s="421">
        <f t="shared" si="365"/>
        <v>0</v>
      </c>
      <c r="AE1037" s="285">
        <v>5.68</v>
      </c>
      <c r="AF1037" s="449">
        <f t="shared" si="364"/>
        <v>0</v>
      </c>
      <c r="AG1037" s="156"/>
      <c r="AH1037" s="159"/>
      <c r="AN1037" s="46"/>
      <c r="AO1037" s="46"/>
    </row>
    <row r="1038" spans="1:41" s="135" customFormat="1" ht="39.950000000000003" customHeight="1" thickBot="1" x14ac:dyDescent="0.3">
      <c r="A1038" s="632" t="s">
        <v>996</v>
      </c>
      <c r="B1038" s="633"/>
      <c r="C1038" s="634"/>
      <c r="D1038" s="628" t="s">
        <v>0</v>
      </c>
      <c r="E1038" s="515"/>
      <c r="F1038" s="541" t="s">
        <v>1190</v>
      </c>
      <c r="G1038" s="541" t="s">
        <v>1191</v>
      </c>
      <c r="H1038" s="541" t="s">
        <v>1192</v>
      </c>
      <c r="I1038" s="541" t="s">
        <v>1193</v>
      </c>
      <c r="J1038" s="541" t="s">
        <v>730</v>
      </c>
      <c r="K1038" s="347" t="s">
        <v>1369</v>
      </c>
      <c r="L1038" s="80"/>
      <c r="M1038" s="80"/>
      <c r="N1038" s="80"/>
      <c r="O1038" s="80"/>
      <c r="P1038" s="80"/>
      <c r="Q1038" s="80"/>
      <c r="R1038" s="80"/>
      <c r="S1038" s="80"/>
      <c r="T1038" s="80"/>
      <c r="U1038" s="80"/>
      <c r="V1038" s="85"/>
      <c r="W1038" s="85"/>
      <c r="X1038" s="85"/>
      <c r="Y1038" s="85"/>
      <c r="Z1038" s="85"/>
      <c r="AA1038" s="85"/>
      <c r="AB1038" s="85"/>
      <c r="AC1038" s="85"/>
      <c r="AD1038" s="412" t="s">
        <v>2</v>
      </c>
      <c r="AE1038" s="412" t="s">
        <v>304</v>
      </c>
      <c r="AF1038" s="449" t="s">
        <v>305</v>
      </c>
      <c r="AG1038" s="157"/>
      <c r="AH1038" s="159"/>
    </row>
    <row r="1039" spans="1:41" s="135" customFormat="1" ht="39.950000000000003" customHeight="1" thickBot="1" x14ac:dyDescent="0.3">
      <c r="A1039" s="635"/>
      <c r="B1039" s="636"/>
      <c r="C1039" s="637"/>
      <c r="D1039" s="641"/>
      <c r="E1039" s="52"/>
      <c r="F1039" s="542" t="s">
        <v>52</v>
      </c>
      <c r="G1039" s="543" t="s">
        <v>49</v>
      </c>
      <c r="H1039" s="543" t="s">
        <v>51</v>
      </c>
      <c r="I1039" s="542" t="s">
        <v>53</v>
      </c>
      <c r="J1039" s="543" t="s">
        <v>50</v>
      </c>
      <c r="K1039" s="346" t="s">
        <v>1370</v>
      </c>
      <c r="L1039" s="80"/>
      <c r="M1039" s="80"/>
      <c r="N1039" s="80"/>
      <c r="O1039" s="80"/>
      <c r="P1039" s="80"/>
      <c r="Q1039" s="80"/>
      <c r="R1039" s="80"/>
      <c r="S1039" s="80"/>
      <c r="T1039" s="80"/>
      <c r="U1039" s="80"/>
      <c r="V1039" s="80"/>
      <c r="W1039" s="80"/>
      <c r="X1039" s="80"/>
      <c r="Y1039" s="80"/>
      <c r="Z1039" s="80"/>
      <c r="AA1039" s="80"/>
      <c r="AB1039" s="80"/>
      <c r="AC1039" s="80"/>
      <c r="AD1039" s="419"/>
      <c r="AE1039" s="285"/>
      <c r="AF1039" s="449"/>
      <c r="AG1039" s="157"/>
      <c r="AH1039" s="159"/>
    </row>
    <row r="1040" spans="1:41" ht="44.1" customHeight="1" thickBot="1" x14ac:dyDescent="0.3">
      <c r="A1040" s="638"/>
      <c r="B1040" s="639"/>
      <c r="C1040" s="640"/>
      <c r="D1040" s="642"/>
      <c r="E1040" s="52"/>
      <c r="F1040" s="564"/>
      <c r="G1040" s="545"/>
      <c r="H1040" s="545"/>
      <c r="I1040" s="564"/>
      <c r="J1040" s="547"/>
      <c r="K1040" s="7"/>
      <c r="L1040" s="80"/>
      <c r="M1040" s="80"/>
      <c r="N1040" s="80"/>
      <c r="O1040" s="80"/>
      <c r="P1040" s="80"/>
      <c r="Q1040" s="80"/>
      <c r="R1040" s="80"/>
      <c r="S1040" s="80"/>
      <c r="T1040" s="80"/>
      <c r="U1040" s="80"/>
      <c r="V1040" s="80"/>
      <c r="W1040" s="80"/>
      <c r="X1040" s="80"/>
      <c r="Y1040" s="80"/>
      <c r="Z1040" s="80"/>
      <c r="AA1040" s="80"/>
      <c r="AB1040" s="80"/>
      <c r="AC1040" s="80"/>
      <c r="AD1040" s="419">
        <f>SUM(AD1041:AD1045)</f>
        <v>0</v>
      </c>
      <c r="AE1040" s="285"/>
      <c r="AF1040" s="449">
        <f>SUM(AF1041:AF1045)</f>
        <v>0</v>
      </c>
      <c r="AG1040" s="155">
        <f>AF1040</f>
        <v>0</v>
      </c>
      <c r="AH1040" s="159"/>
      <c r="AN1040" s="46"/>
      <c r="AO1040" s="46"/>
    </row>
    <row r="1041" spans="1:41" ht="50.1" customHeight="1" thickBot="1" x14ac:dyDescent="0.3">
      <c r="A1041" s="605"/>
      <c r="B1041" s="549" t="s">
        <v>1365</v>
      </c>
      <c r="C1041" s="561" t="s">
        <v>1366</v>
      </c>
      <c r="D1041" s="562">
        <v>10</v>
      </c>
      <c r="E1041" s="563"/>
      <c r="F1041" s="80"/>
      <c r="G1041" s="80"/>
      <c r="H1041" s="553"/>
      <c r="I1041" s="80"/>
      <c r="J1041" s="80"/>
      <c r="K1041" s="80"/>
      <c r="L1041" s="80"/>
      <c r="M1041" s="80"/>
      <c r="N1041" s="80"/>
      <c r="O1041" s="80"/>
      <c r="P1041" s="80"/>
      <c r="Q1041" s="80"/>
      <c r="R1041" s="80"/>
      <c r="S1041" s="80"/>
      <c r="T1041" s="80"/>
      <c r="U1041" s="80"/>
      <c r="V1041" s="83"/>
      <c r="W1041" s="83"/>
      <c r="X1041" s="83"/>
      <c r="Y1041" s="83"/>
      <c r="Z1041" s="83"/>
      <c r="AA1041" s="83"/>
      <c r="AB1041" s="83"/>
      <c r="AC1041" s="83"/>
      <c r="AD1041" s="421">
        <f>SUM(ROUNDUP(F1041/D1041,0),ROUNDUP(G1041/D1041,0),ROUNDUP(H1041/D1041,0),ROUNDUP(I1041/D1041,0),ROUNDUP(J1041/D1041,0),ROUNDUP(K1041/D1041,0),ROUNDUP(L1041/D1041,0),ROUNDUP(M1041/D1041,0),ROUNDUP(N1041/D1041,0),ROUNDUP(O1041/D1041,0),ROUNDUP(P1041/D1041,0),ROUNDUP(Q1041/D1041,0),ROUNDUP(R1041/D1041,0),ROUNDUP(S1041/D1041,0),ROUNDUP(T1041/D1041,0),ROUNDUP(U1041/D1041,0),ROUNDUP(V1041/D1041,0),ROUNDUP(W1041/D1041,0),ROUNDUP(X1041/D1041,0),ROUNDUP(Y1041/D1041,0),ROUNDUP(Z1041/D1041,0),ROUNDUP(AA1041/D1041,0),ROUNDUP(AB1041/D1041,0),ROUNDUP(AC1041/D1041,0))*D1041</f>
        <v>0</v>
      </c>
      <c r="AE1041" s="285">
        <v>2.2799999999999998</v>
      </c>
      <c r="AF1041" s="449">
        <f t="shared" ref="AF1041" si="366">AD1041*AE1041</f>
        <v>0</v>
      </c>
      <c r="AG1041" s="156"/>
      <c r="AH1041" s="159"/>
      <c r="AN1041" s="46"/>
      <c r="AO1041" s="46"/>
    </row>
    <row r="1042" spans="1:41" ht="50.1" customHeight="1" thickBot="1" x14ac:dyDescent="0.3">
      <c r="A1042" s="407"/>
      <c r="B1042" s="549" t="s">
        <v>1194</v>
      </c>
      <c r="C1042" s="561" t="s">
        <v>1195</v>
      </c>
      <c r="D1042" s="562">
        <v>10</v>
      </c>
      <c r="E1042" s="563"/>
      <c r="F1042" s="80"/>
      <c r="G1042" s="553"/>
      <c r="H1042" s="553"/>
      <c r="I1042" s="553"/>
      <c r="J1042" s="80"/>
      <c r="K1042" s="80"/>
      <c r="L1042" s="80"/>
      <c r="M1042" s="80"/>
      <c r="N1042" s="80"/>
      <c r="O1042" s="80"/>
      <c r="P1042" s="80"/>
      <c r="Q1042" s="80"/>
      <c r="R1042" s="80"/>
      <c r="S1042" s="80"/>
      <c r="T1042" s="80"/>
      <c r="U1042" s="80"/>
      <c r="V1042" s="83"/>
      <c r="W1042" s="83"/>
      <c r="X1042" s="83"/>
      <c r="Y1042" s="83"/>
      <c r="Z1042" s="83"/>
      <c r="AA1042" s="83"/>
      <c r="AB1042" s="83"/>
      <c r="AC1042" s="83"/>
      <c r="AD1042" s="421">
        <f>SUM(ROUNDUP(F1042/D1042,0),ROUNDUP(G1042/D1042,0),ROUNDUP(H1042/D1042,0),ROUNDUP(I1042/D1042,0),ROUNDUP(J1042/D1042,0),ROUNDUP(K1042/D1042,0),ROUNDUP(L1042/D1042,0),ROUNDUP(M1042/D1042,0),ROUNDUP(N1042/D1042,0),ROUNDUP(O1042/D1042,0),ROUNDUP(P1042/D1042,0),ROUNDUP(Q1042/D1042,0),ROUNDUP(R1042/D1042,0),ROUNDUP(S1042/D1042,0),ROUNDUP(T1042/D1042,0),ROUNDUP(U1042/D1042,0),ROUNDUP(V1042/D1042,0),ROUNDUP(W1042/D1042,0),ROUNDUP(X1042/D1042,0),ROUNDUP(Y1042/D1042,0),ROUNDUP(Z1042/D1042,0),ROUNDUP(AA1042/D1042,0),ROUNDUP(AB1042/D1042,0),ROUNDUP(AC1042/D1042,0))*D1042</f>
        <v>0</v>
      </c>
      <c r="AE1042" s="285">
        <v>3.02</v>
      </c>
      <c r="AF1042" s="449">
        <f t="shared" ref="AF1042" si="367">AD1042*AE1042</f>
        <v>0</v>
      </c>
      <c r="AG1042" s="156"/>
      <c r="AH1042" s="159"/>
      <c r="AN1042" s="46"/>
      <c r="AO1042" s="46"/>
    </row>
    <row r="1043" spans="1:41" ht="50.1" customHeight="1" thickBot="1" x14ac:dyDescent="0.3">
      <c r="A1043" s="407"/>
      <c r="B1043" s="549" t="s">
        <v>1367</v>
      </c>
      <c r="C1043" s="561" t="s">
        <v>1368</v>
      </c>
      <c r="D1043" s="562">
        <v>10</v>
      </c>
      <c r="E1043" s="563"/>
      <c r="F1043" s="80"/>
      <c r="G1043" s="80"/>
      <c r="H1043" s="553"/>
      <c r="I1043" s="553"/>
      <c r="J1043" s="553"/>
      <c r="K1043" s="553"/>
      <c r="L1043" s="80"/>
      <c r="M1043" s="80"/>
      <c r="N1043" s="80"/>
      <c r="O1043" s="80"/>
      <c r="P1043" s="80"/>
      <c r="Q1043" s="80"/>
      <c r="R1043" s="80"/>
      <c r="S1043" s="80"/>
      <c r="T1043" s="80"/>
      <c r="U1043" s="80"/>
      <c r="V1043" s="83"/>
      <c r="W1043" s="83"/>
      <c r="X1043" s="83"/>
      <c r="Y1043" s="83"/>
      <c r="Z1043" s="83"/>
      <c r="AA1043" s="83"/>
      <c r="AB1043" s="83"/>
      <c r="AC1043" s="83"/>
      <c r="AD1043" s="421">
        <f>SUM(ROUNDUP(F1043/D1043,0),ROUNDUP(G1043/D1043,0),ROUNDUP(H1043/D1043,0),ROUNDUP(I1043/D1043,0),ROUNDUP(J1043/D1043,0),ROUNDUP(K1043/D1043,0),ROUNDUP(L1043/D1043,0),ROUNDUP(M1043/D1043,0),ROUNDUP(N1043/D1043,0),ROUNDUP(O1043/D1043,0),ROUNDUP(P1043/D1043,0),ROUNDUP(Q1043/D1043,0),ROUNDUP(R1043/D1043,0),ROUNDUP(S1043/D1043,0),ROUNDUP(T1043/D1043,0),ROUNDUP(U1043/D1043,0),ROUNDUP(V1043/D1043,0),ROUNDUP(W1043/D1043,0),ROUNDUP(X1043/D1043,0),ROUNDUP(Y1043/D1043,0),ROUNDUP(Z1043/D1043,0),ROUNDUP(AA1043/D1043,0),ROUNDUP(AB1043/D1043,0),ROUNDUP(AC1043/D1043,0))*D1043</f>
        <v>0</v>
      </c>
      <c r="AE1043" s="285">
        <v>5.27</v>
      </c>
      <c r="AF1043" s="449">
        <f t="shared" ref="AF1043" si="368">AD1043*AE1043</f>
        <v>0</v>
      </c>
      <c r="AG1043" s="156"/>
      <c r="AH1043" s="159"/>
      <c r="AN1043" s="46"/>
      <c r="AO1043" s="46"/>
    </row>
    <row r="1044" spans="1:41" ht="50.1" customHeight="1" thickBot="1" x14ac:dyDescent="0.3">
      <c r="A1044" s="407"/>
      <c r="B1044" s="549" t="s">
        <v>1373</v>
      </c>
      <c r="C1044" s="561" t="s">
        <v>1371</v>
      </c>
      <c r="D1044" s="562">
        <v>10</v>
      </c>
      <c r="E1044" s="563"/>
      <c r="F1044" s="80"/>
      <c r="G1044" s="80"/>
      <c r="H1044" s="553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  <c r="U1044" s="80"/>
      <c r="V1044" s="83"/>
      <c r="W1044" s="83"/>
      <c r="X1044" s="83"/>
      <c r="Y1044" s="83"/>
      <c r="Z1044" s="83"/>
      <c r="AA1044" s="83"/>
      <c r="AB1044" s="83"/>
      <c r="AC1044" s="83"/>
      <c r="AD1044" s="421">
        <f>SUM(ROUNDUP(F1044/D1044,0),ROUNDUP(G1044/D1044,0),ROUNDUP(H1044/D1044,0),ROUNDUP(I1044/D1044,0),ROUNDUP(J1044/D1044,0),ROUNDUP(K1044/D1044,0),ROUNDUP(L1044/D1044,0),ROUNDUP(M1044/D1044,0),ROUNDUP(N1044/D1044,0),ROUNDUP(O1044/D1044,0),ROUNDUP(P1044/D1044,0),ROUNDUP(Q1044/D1044,0),ROUNDUP(R1044/D1044,0),ROUNDUP(S1044/D1044,0),ROUNDUP(T1044/D1044,0),ROUNDUP(U1044/D1044,0),ROUNDUP(V1044/D1044,0),ROUNDUP(W1044/D1044,0),ROUNDUP(X1044/D1044,0),ROUNDUP(Y1044/D1044,0),ROUNDUP(Z1044/D1044,0),ROUNDUP(AA1044/D1044,0),ROUNDUP(AB1044/D1044,0),ROUNDUP(AC1044/D1044,0))*D1044</f>
        <v>0</v>
      </c>
      <c r="AE1044" s="285">
        <v>9.5299999999999994</v>
      </c>
      <c r="AF1044" s="449">
        <f t="shared" ref="AF1044" si="369">AD1044*AE1044</f>
        <v>0</v>
      </c>
      <c r="AG1044" s="156"/>
      <c r="AH1044" s="159"/>
      <c r="AN1044" s="46"/>
      <c r="AO1044" s="46"/>
    </row>
    <row r="1045" spans="1:41" ht="50.1" customHeight="1" thickBot="1" x14ac:dyDescent="0.3">
      <c r="A1045" s="407"/>
      <c r="B1045" s="549" t="s">
        <v>1374</v>
      </c>
      <c r="C1045" s="561" t="s">
        <v>1372</v>
      </c>
      <c r="D1045" s="562">
        <v>10</v>
      </c>
      <c r="E1045" s="563"/>
      <c r="F1045" s="80"/>
      <c r="G1045" s="80"/>
      <c r="H1045" s="553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  <c r="U1045" s="80"/>
      <c r="V1045" s="83"/>
      <c r="W1045" s="83"/>
      <c r="X1045" s="83"/>
      <c r="Y1045" s="83"/>
      <c r="Z1045" s="83"/>
      <c r="AA1045" s="83"/>
      <c r="AB1045" s="83"/>
      <c r="AC1045" s="83"/>
      <c r="AD1045" s="421">
        <f>SUM(ROUNDUP(F1045/D1045,0),ROUNDUP(G1045/D1045,0),ROUNDUP(H1045/D1045,0),ROUNDUP(I1045/D1045,0),ROUNDUP(J1045/D1045,0),ROUNDUP(K1045/D1045,0),ROUNDUP(L1045/D1045,0),ROUNDUP(M1045/D1045,0),ROUNDUP(N1045/D1045,0),ROUNDUP(O1045/D1045,0),ROUNDUP(P1045/D1045,0),ROUNDUP(Q1045/D1045,0),ROUNDUP(R1045/D1045,0),ROUNDUP(S1045/D1045,0),ROUNDUP(T1045/D1045,0),ROUNDUP(U1045/D1045,0),ROUNDUP(V1045/D1045,0),ROUNDUP(W1045/D1045,0),ROUNDUP(X1045/D1045,0),ROUNDUP(Y1045/D1045,0),ROUNDUP(Z1045/D1045,0),ROUNDUP(AA1045/D1045,0),ROUNDUP(AB1045/D1045,0),ROUNDUP(AC1045/D1045,0))*D1045</f>
        <v>0</v>
      </c>
      <c r="AE1045" s="285">
        <v>11.89</v>
      </c>
      <c r="AF1045" s="449">
        <f t="shared" ref="AF1045" si="370">AD1045*AE1045</f>
        <v>0</v>
      </c>
      <c r="AG1045" s="156"/>
      <c r="AH1045" s="159"/>
      <c r="AN1045" s="46"/>
      <c r="AO1045" s="46"/>
    </row>
    <row r="1046" spans="1:41" s="135" customFormat="1" ht="39.950000000000003" customHeight="1" thickBot="1" x14ac:dyDescent="0.3">
      <c r="A1046" s="635" t="s">
        <v>996</v>
      </c>
      <c r="B1046" s="636"/>
      <c r="C1046" s="637"/>
      <c r="D1046" s="641" t="s">
        <v>0</v>
      </c>
      <c r="E1046" s="52"/>
      <c r="F1046" s="541" t="s">
        <v>21</v>
      </c>
      <c r="G1046" s="541" t="s">
        <v>1192</v>
      </c>
      <c r="H1046" s="541" t="s">
        <v>1157</v>
      </c>
      <c r="I1046" s="541" t="s">
        <v>1175</v>
      </c>
      <c r="J1046" s="541" t="s">
        <v>1160</v>
      </c>
      <c r="K1046" s="541" t="s">
        <v>1177</v>
      </c>
      <c r="L1046" s="560" t="s">
        <v>1178</v>
      </c>
      <c r="M1046" s="541" t="s">
        <v>1212</v>
      </c>
      <c r="N1046" s="541" t="s">
        <v>1213</v>
      </c>
      <c r="O1046" s="541" t="s">
        <v>1214</v>
      </c>
      <c r="P1046" s="80"/>
      <c r="Q1046" s="80"/>
      <c r="R1046" s="80"/>
      <c r="S1046" s="80"/>
      <c r="T1046" s="80"/>
      <c r="U1046" s="80"/>
      <c r="V1046" s="85"/>
      <c r="W1046" s="85"/>
      <c r="X1046" s="85"/>
      <c r="Y1046" s="85"/>
      <c r="Z1046" s="85"/>
      <c r="AA1046" s="85"/>
      <c r="AB1046" s="85"/>
      <c r="AC1046" s="85"/>
      <c r="AD1046" s="412" t="s">
        <v>2</v>
      </c>
      <c r="AE1046" s="412" t="s">
        <v>304</v>
      </c>
      <c r="AF1046" s="449" t="s">
        <v>305</v>
      </c>
      <c r="AG1046" s="403"/>
      <c r="AH1046" s="159"/>
    </row>
    <row r="1047" spans="1:41" s="135" customFormat="1" ht="39.950000000000003" customHeight="1" thickBot="1" x14ac:dyDescent="0.3">
      <c r="A1047" s="635"/>
      <c r="B1047" s="636"/>
      <c r="C1047" s="637"/>
      <c r="D1047" s="641"/>
      <c r="E1047" s="107"/>
      <c r="F1047" s="543" t="s">
        <v>23</v>
      </c>
      <c r="G1047" s="543" t="s">
        <v>11</v>
      </c>
      <c r="H1047" s="543" t="s">
        <v>4</v>
      </c>
      <c r="I1047" s="543" t="s">
        <v>5</v>
      </c>
      <c r="J1047" s="543" t="s">
        <v>7</v>
      </c>
      <c r="K1047" s="543" t="s">
        <v>8</v>
      </c>
      <c r="L1047" s="543" t="s">
        <v>9</v>
      </c>
      <c r="M1047" s="543" t="s">
        <v>10</v>
      </c>
      <c r="N1047" s="543" t="s">
        <v>3</v>
      </c>
      <c r="O1047" s="543" t="s">
        <v>6</v>
      </c>
      <c r="P1047" s="80"/>
      <c r="Q1047" s="80"/>
      <c r="R1047" s="80"/>
      <c r="S1047" s="80"/>
      <c r="T1047" s="80"/>
      <c r="U1047" s="80"/>
      <c r="V1047" s="80"/>
      <c r="W1047" s="80"/>
      <c r="X1047" s="80"/>
      <c r="Y1047" s="80"/>
      <c r="Z1047" s="80"/>
      <c r="AA1047" s="80"/>
      <c r="AB1047" s="80"/>
      <c r="AC1047" s="80"/>
      <c r="AD1047" s="412"/>
      <c r="AE1047" s="415"/>
      <c r="AF1047" s="449"/>
      <c r="AG1047" s="403"/>
      <c r="AH1047" s="159"/>
    </row>
    <row r="1048" spans="1:41" ht="44.1" customHeight="1" thickBot="1" x14ac:dyDescent="0.3">
      <c r="A1048" s="638"/>
      <c r="B1048" s="639"/>
      <c r="C1048" s="640"/>
      <c r="D1048" s="642"/>
      <c r="E1048" s="53"/>
      <c r="F1048" s="547"/>
      <c r="G1048" s="547"/>
      <c r="H1048" s="554"/>
      <c r="I1048" s="547"/>
      <c r="J1048" s="547"/>
      <c r="K1048" s="547"/>
      <c r="L1048" s="547"/>
      <c r="M1048" s="547"/>
      <c r="N1048" s="542"/>
      <c r="O1048" s="542"/>
      <c r="P1048" s="80"/>
      <c r="Q1048" s="80"/>
      <c r="R1048" s="80"/>
      <c r="S1048" s="80"/>
      <c r="T1048" s="80"/>
      <c r="U1048" s="80"/>
      <c r="V1048" s="80"/>
      <c r="W1048" s="80"/>
      <c r="X1048" s="80"/>
      <c r="Y1048" s="80"/>
      <c r="Z1048" s="80"/>
      <c r="AA1048" s="80"/>
      <c r="AB1048" s="80"/>
      <c r="AC1048" s="80"/>
      <c r="AD1048" s="460">
        <f>SUM(AD1049:AD1053)</f>
        <v>0</v>
      </c>
      <c r="AE1048" s="285"/>
      <c r="AF1048" s="449">
        <f>SUM(AF1049:AF1053)</f>
        <v>0</v>
      </c>
      <c r="AG1048" s="155">
        <f>AF1048</f>
        <v>0</v>
      </c>
      <c r="AH1048" s="159"/>
      <c r="AN1048" s="46"/>
      <c r="AO1048" s="46"/>
    </row>
    <row r="1049" spans="1:41" ht="49.5" customHeight="1" thickBot="1" x14ac:dyDescent="0.3">
      <c r="A1049" s="698"/>
      <c r="B1049" s="556" t="s">
        <v>1215</v>
      </c>
      <c r="C1049" s="567" t="s">
        <v>1220</v>
      </c>
      <c r="D1049" s="558">
        <v>10</v>
      </c>
      <c r="E1049" s="559"/>
      <c r="F1049" s="80"/>
      <c r="G1049" s="553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  <c r="U1049" s="80"/>
      <c r="V1049" s="80"/>
      <c r="W1049" s="80"/>
      <c r="X1049" s="80"/>
      <c r="Y1049" s="80"/>
      <c r="Z1049" s="80"/>
      <c r="AA1049" s="80"/>
      <c r="AB1049" s="80"/>
      <c r="AC1049" s="80"/>
      <c r="AD1049" s="421">
        <f>SUM(ROUNDUP(F1049/D1049,0),ROUNDUP(G1049/D1049,0),ROUNDUP(H1049/D1049,0),ROUNDUP(I1049/D1049,0),ROUNDUP(J1049/D1049,0),ROUNDUP(K1049/D1049,0),ROUNDUP(L1049/D1049,0),ROUNDUP(M1049/D1049,0),ROUNDUP(N1049/D1049,0),ROUNDUP(O1049/D1049,0),ROUNDUP(P1049/D1049,0),ROUNDUP(Q1049/D1049,0),ROUNDUP(R1049/D1049,0),ROUNDUP(S1049/D1049,0),ROUNDUP(T1049/D1049,0),ROUNDUP(U1049/D1049,0),ROUNDUP(V1049/D1049,0),ROUNDUP(W1049/D1049,0),ROUNDUP(X1049/D1049,0),ROUNDUP(Y1049/D1049,0),ROUNDUP(Z1049/D1049,0),ROUNDUP(AA1049/D1049,0),ROUNDUP(AB1049/D1049,0),ROUNDUP(AC1049/D1049,0))*D1049</f>
        <v>0</v>
      </c>
      <c r="AE1049" s="285">
        <v>2.41</v>
      </c>
      <c r="AF1049" s="449">
        <f t="shared" ref="AF1049:AF1053" si="371">AD1049*AE1049</f>
        <v>0</v>
      </c>
      <c r="AG1049" s="156"/>
      <c r="AH1049" s="159"/>
      <c r="AN1049" s="46"/>
      <c r="AO1049" s="46"/>
    </row>
    <row r="1050" spans="1:41" ht="50.1" customHeight="1" thickBot="1" x14ac:dyDescent="0.3">
      <c r="A1050" s="698"/>
      <c r="B1050" s="556" t="s">
        <v>1216</v>
      </c>
      <c r="C1050" s="568" t="s">
        <v>1221</v>
      </c>
      <c r="D1050" s="558">
        <v>10</v>
      </c>
      <c r="E1050" s="559"/>
      <c r="F1050" s="80"/>
      <c r="G1050" s="80"/>
      <c r="H1050" s="80"/>
      <c r="I1050" s="80"/>
      <c r="J1050" s="80"/>
      <c r="K1050" s="553"/>
      <c r="L1050" s="80"/>
      <c r="M1050" s="80"/>
      <c r="N1050" s="80"/>
      <c r="O1050" s="80"/>
      <c r="P1050" s="80"/>
      <c r="Q1050" s="80"/>
      <c r="R1050" s="80"/>
      <c r="S1050" s="80"/>
      <c r="T1050" s="80"/>
      <c r="U1050" s="80"/>
      <c r="V1050" s="80"/>
      <c r="W1050" s="80"/>
      <c r="X1050" s="80"/>
      <c r="Y1050" s="80"/>
      <c r="Z1050" s="80"/>
      <c r="AA1050" s="80"/>
      <c r="AB1050" s="80"/>
      <c r="AC1050" s="80"/>
      <c r="AD1050" s="421">
        <f>SUM(ROUNDUP(F1050/D1050,0),ROUNDUP(G1050/D1050,0),ROUNDUP(H1050/D1050,0),ROUNDUP(I1050/D1050,0),ROUNDUP(J1050/D1050,0),ROUNDUP(K1050/D1050,0),ROUNDUP(L1050/D1050,0),ROUNDUP(M1050/D1050,0),ROUNDUP(N1050/D1050,0),ROUNDUP(O1050/D1050,0),ROUNDUP(P1050/D1050,0),ROUNDUP(Q1050/D1050,0),ROUNDUP(R1050/D1050,0),ROUNDUP(S1050/D1050,0),ROUNDUP(T1050/D1050,0),ROUNDUP(U1050/D1050,0),ROUNDUP(V1050/D1050,0),ROUNDUP(W1050/D1050,0),ROUNDUP(X1050/D1050,0),ROUNDUP(Y1050/D1050,0),ROUNDUP(Z1050/D1050,0),ROUNDUP(AA1050/D1050,0),ROUNDUP(AB1050/D1050,0),ROUNDUP(AC1050/D1050,0))*D1050</f>
        <v>0</v>
      </c>
      <c r="AE1050" s="285">
        <v>3.03</v>
      </c>
      <c r="AF1050" s="449">
        <f t="shared" si="371"/>
        <v>0</v>
      </c>
      <c r="AG1050" s="156"/>
      <c r="AH1050" s="159"/>
      <c r="AN1050" s="46"/>
      <c r="AO1050" s="46"/>
    </row>
    <row r="1051" spans="1:41" ht="50.1" customHeight="1" thickBot="1" x14ac:dyDescent="0.3">
      <c r="A1051" s="698"/>
      <c r="B1051" s="556" t="s">
        <v>1217</v>
      </c>
      <c r="C1051" s="567" t="s">
        <v>1222</v>
      </c>
      <c r="D1051" s="558">
        <v>10</v>
      </c>
      <c r="E1051" s="559"/>
      <c r="F1051" s="553"/>
      <c r="G1051" s="80"/>
      <c r="H1051" s="80"/>
      <c r="I1051" s="80"/>
      <c r="J1051" s="80"/>
      <c r="K1051" s="80"/>
      <c r="L1051" s="80"/>
      <c r="M1051" s="553"/>
      <c r="N1051" s="80"/>
      <c r="O1051" s="80"/>
      <c r="P1051" s="80"/>
      <c r="Q1051" s="80"/>
      <c r="R1051" s="80"/>
      <c r="S1051" s="80"/>
      <c r="T1051" s="80"/>
      <c r="U1051" s="80"/>
      <c r="V1051" s="80"/>
      <c r="W1051" s="80"/>
      <c r="X1051" s="80"/>
      <c r="Y1051" s="80"/>
      <c r="Z1051" s="80"/>
      <c r="AA1051" s="80"/>
      <c r="AB1051" s="80"/>
      <c r="AC1051" s="80"/>
      <c r="AD1051" s="421">
        <f>SUM(ROUNDUP(F1051/D1051,0),ROUNDUP(G1051/D1051,0),ROUNDUP(H1051/D1051,0),ROUNDUP(I1051/D1051,0),ROUNDUP(J1051/D1051,0),ROUNDUP(K1051/D1051,0),ROUNDUP(L1051/D1051,0),ROUNDUP(M1051/D1051,0),ROUNDUP(N1051/D1051,0),ROUNDUP(O1051/D1051,0),ROUNDUP(P1051/D1051,0),ROUNDUP(Q1051/D1051,0),ROUNDUP(R1051/D1051,0),ROUNDUP(S1051/D1051,0),ROUNDUP(T1051/D1051,0),ROUNDUP(U1051/D1051,0),ROUNDUP(V1051/D1051,0),ROUNDUP(W1051/D1051,0),ROUNDUP(X1051/D1051,0),ROUNDUP(Y1051/D1051,0),ROUNDUP(Z1051/D1051,0),ROUNDUP(AA1051/D1051,0),ROUNDUP(AB1051/D1051,0),ROUNDUP(AC1051/D1051,0))*D1051</f>
        <v>0</v>
      </c>
      <c r="AE1051" s="285">
        <v>4.01</v>
      </c>
      <c r="AF1051" s="449">
        <f t="shared" si="371"/>
        <v>0</v>
      </c>
      <c r="AG1051" s="156"/>
      <c r="AH1051" s="159"/>
      <c r="AN1051" s="46"/>
      <c r="AO1051" s="46"/>
    </row>
    <row r="1052" spans="1:41" ht="50.1" customHeight="1" thickBot="1" x14ac:dyDescent="0.3">
      <c r="A1052" s="698"/>
      <c r="B1052" s="556" t="s">
        <v>1218</v>
      </c>
      <c r="C1052" s="567" t="s">
        <v>1223</v>
      </c>
      <c r="D1052" s="558">
        <v>10</v>
      </c>
      <c r="E1052" s="559"/>
      <c r="F1052" s="80"/>
      <c r="G1052" s="553"/>
      <c r="H1052" s="80"/>
      <c r="I1052" s="80"/>
      <c r="J1052" s="80"/>
      <c r="K1052" s="553"/>
      <c r="L1052" s="80"/>
      <c r="M1052" s="80"/>
      <c r="N1052" s="80"/>
      <c r="O1052" s="596"/>
      <c r="P1052" s="80"/>
      <c r="Q1052" s="80"/>
      <c r="R1052" s="80"/>
      <c r="S1052" s="80"/>
      <c r="T1052" s="80"/>
      <c r="U1052" s="80"/>
      <c r="V1052" s="80"/>
      <c r="W1052" s="80"/>
      <c r="X1052" s="80"/>
      <c r="Y1052" s="80"/>
      <c r="Z1052" s="80"/>
      <c r="AA1052" s="80"/>
      <c r="AB1052" s="80"/>
      <c r="AC1052" s="80"/>
      <c r="AD1052" s="421">
        <f>SUM(ROUNDUP(F1052/D1052,0),ROUNDUP(G1052/D1052,0),ROUNDUP(H1052/D1052,0),ROUNDUP(I1052/D1052,0),ROUNDUP(J1052/D1052,0),ROUNDUP(K1052/D1052,0),ROUNDUP(L1052/D1052,0),ROUNDUP(M1052/D1052,0),ROUNDUP(N1052/D1052,0),ROUNDUP(O1052/D1052,0),ROUNDUP(P1052/D1052,0),ROUNDUP(Q1052/D1052,0),ROUNDUP(R1052/D1052,0),ROUNDUP(S1052/D1052,0),ROUNDUP(T1052/D1052,0),ROUNDUP(U1052/D1052,0),ROUNDUP(V1052/D1052,0),ROUNDUP(W1052/D1052,0),ROUNDUP(X1052/D1052,0),ROUNDUP(Y1052/D1052,0),ROUNDUP(Z1052/D1052,0),ROUNDUP(AA1052/D1052,0),ROUNDUP(AB1052/D1052,0),ROUNDUP(AC1052/D1052,0))*D1052</f>
        <v>0</v>
      </c>
      <c r="AE1052" s="285">
        <v>6.3</v>
      </c>
      <c r="AF1052" s="449">
        <f t="shared" si="371"/>
        <v>0</v>
      </c>
      <c r="AG1052" s="156"/>
      <c r="AH1052" s="159"/>
      <c r="AN1052" s="46"/>
      <c r="AO1052" s="46"/>
    </row>
    <row r="1053" spans="1:41" ht="50.1" customHeight="1" thickBot="1" x14ac:dyDescent="0.3">
      <c r="A1053" s="698"/>
      <c r="B1053" s="526" t="s">
        <v>1219</v>
      </c>
      <c r="C1053" s="567" t="s">
        <v>1224</v>
      </c>
      <c r="D1053" s="569">
        <v>10</v>
      </c>
      <c r="E1053" s="570"/>
      <c r="F1053" s="80"/>
      <c r="G1053" s="80"/>
      <c r="H1053" s="80"/>
      <c r="I1053" s="80"/>
      <c r="J1053" s="553"/>
      <c r="K1053" s="553"/>
      <c r="L1053" s="80"/>
      <c r="M1053" s="80"/>
      <c r="N1053" s="80"/>
      <c r="O1053" s="80"/>
      <c r="P1053" s="80"/>
      <c r="Q1053" s="80"/>
      <c r="R1053" s="80"/>
      <c r="S1053" s="80"/>
      <c r="T1053" s="80"/>
      <c r="U1053" s="80"/>
      <c r="V1053" s="80"/>
      <c r="W1053" s="80"/>
      <c r="X1053" s="80"/>
      <c r="Y1053" s="80"/>
      <c r="Z1053" s="80"/>
      <c r="AA1053" s="80"/>
      <c r="AB1053" s="80"/>
      <c r="AC1053" s="80"/>
      <c r="AD1053" s="421">
        <f>SUM(ROUNDUP(F1053/D1053,0),ROUNDUP(G1053/D1053,0),ROUNDUP(H1053/D1053,0),ROUNDUP(I1053/D1053,0),ROUNDUP(J1053/D1053,0),ROUNDUP(K1053/D1053,0),ROUNDUP(L1053/D1053,0),ROUNDUP(M1053/D1053,0),ROUNDUP(N1053/D1053,0),ROUNDUP(O1053/D1053,0),ROUNDUP(P1053/D1053,0),ROUNDUP(Q1053/D1053,0),ROUNDUP(R1053/D1053,0),ROUNDUP(S1053/D1053,0),ROUNDUP(T1053/D1053,0),ROUNDUP(U1053/D1053,0),ROUNDUP(V1053/D1053,0),ROUNDUP(W1053/D1053,0),ROUNDUP(X1053/D1053,0),ROUNDUP(Y1053/D1053,0),ROUNDUP(Z1053/D1053,0),ROUNDUP(AA1053/D1053,0),ROUNDUP(AB1053/D1053,0),ROUNDUP(AC1053/D1053,0))*D1053</f>
        <v>0</v>
      </c>
      <c r="AE1053" s="285">
        <v>8.49</v>
      </c>
      <c r="AF1053" s="449">
        <f t="shared" si="371"/>
        <v>0</v>
      </c>
      <c r="AG1053" s="156"/>
      <c r="AH1053" s="159"/>
      <c r="AN1053" s="46"/>
      <c r="AO1053" s="46"/>
    </row>
    <row r="1054" spans="1:41" s="135" customFormat="1" ht="39.950000000000003" customHeight="1" thickBot="1" x14ac:dyDescent="0.3">
      <c r="A1054" s="632" t="s">
        <v>996</v>
      </c>
      <c r="B1054" s="633"/>
      <c r="C1054" s="634"/>
      <c r="D1054" s="628" t="s">
        <v>0</v>
      </c>
      <c r="E1054" s="515"/>
      <c r="F1054" s="578" t="s">
        <v>1191</v>
      </c>
      <c r="G1054" s="578" t="s">
        <v>1192</v>
      </c>
      <c r="H1054" s="578" t="s">
        <v>1193</v>
      </c>
      <c r="I1054" s="578" t="s">
        <v>730</v>
      </c>
      <c r="J1054" s="347" t="s">
        <v>1369</v>
      </c>
      <c r="K1054" s="83"/>
      <c r="L1054" s="83"/>
      <c r="M1054" s="83"/>
      <c r="N1054" s="83"/>
      <c r="O1054" s="83"/>
      <c r="P1054" s="83"/>
      <c r="Q1054" s="83"/>
      <c r="R1054" s="83"/>
      <c r="S1054" s="83"/>
      <c r="T1054" s="83"/>
      <c r="U1054" s="83"/>
      <c r="V1054" s="85"/>
      <c r="W1054" s="85"/>
      <c r="X1054" s="85"/>
      <c r="Y1054" s="85"/>
      <c r="Z1054" s="85"/>
      <c r="AA1054" s="85"/>
      <c r="AB1054" s="85"/>
      <c r="AC1054" s="85"/>
      <c r="AD1054" s="412" t="s">
        <v>2</v>
      </c>
      <c r="AE1054" s="412" t="s">
        <v>304</v>
      </c>
      <c r="AF1054" s="449" t="s">
        <v>305</v>
      </c>
      <c r="AG1054" s="157"/>
      <c r="AH1054" s="159"/>
    </row>
    <row r="1055" spans="1:41" s="135" customFormat="1" ht="39.950000000000003" customHeight="1" thickBot="1" x14ac:dyDescent="0.3">
      <c r="A1055" s="635"/>
      <c r="B1055" s="636"/>
      <c r="C1055" s="637"/>
      <c r="D1055" s="641"/>
      <c r="E1055" s="52"/>
      <c r="F1055" s="579" t="s">
        <v>49</v>
      </c>
      <c r="G1055" s="579" t="s">
        <v>51</v>
      </c>
      <c r="H1055" s="579" t="s">
        <v>53</v>
      </c>
      <c r="I1055" s="579" t="s">
        <v>50</v>
      </c>
      <c r="J1055" s="346" t="s">
        <v>1370</v>
      </c>
      <c r="K1055" s="83"/>
      <c r="L1055" s="83"/>
      <c r="M1055" s="83"/>
      <c r="N1055" s="83"/>
      <c r="O1055" s="83"/>
      <c r="P1055" s="83"/>
      <c r="Q1055" s="83"/>
      <c r="R1055" s="83"/>
      <c r="S1055" s="83"/>
      <c r="T1055" s="83"/>
      <c r="U1055" s="83"/>
      <c r="V1055" s="80"/>
      <c r="W1055" s="80"/>
      <c r="X1055" s="80"/>
      <c r="Y1055" s="80"/>
      <c r="Z1055" s="80"/>
      <c r="AA1055" s="80"/>
      <c r="AB1055" s="80"/>
      <c r="AC1055" s="80"/>
      <c r="AD1055" s="419"/>
      <c r="AE1055" s="285"/>
      <c r="AF1055" s="449"/>
      <c r="AG1055" s="157"/>
      <c r="AH1055" s="159"/>
    </row>
    <row r="1056" spans="1:41" ht="44.1" customHeight="1" thickBot="1" x14ac:dyDescent="0.3">
      <c r="A1056" s="638"/>
      <c r="B1056" s="639"/>
      <c r="C1056" s="640"/>
      <c r="D1056" s="642"/>
      <c r="E1056" s="53"/>
      <c r="F1056" s="545"/>
      <c r="G1056" s="545"/>
      <c r="H1056" s="580"/>
      <c r="I1056" s="547"/>
      <c r="J1056" s="7"/>
      <c r="K1056" s="83"/>
      <c r="L1056" s="83"/>
      <c r="M1056" s="83"/>
      <c r="N1056" s="83"/>
      <c r="O1056" s="83"/>
      <c r="P1056" s="83"/>
      <c r="Q1056" s="83"/>
      <c r="R1056" s="83"/>
      <c r="S1056" s="83"/>
      <c r="T1056" s="83"/>
      <c r="U1056" s="83"/>
      <c r="V1056" s="80"/>
      <c r="W1056" s="80"/>
      <c r="X1056" s="80"/>
      <c r="Y1056" s="80"/>
      <c r="Z1056" s="80"/>
      <c r="AA1056" s="80"/>
      <c r="AB1056" s="80"/>
      <c r="AC1056" s="80"/>
      <c r="AD1056" s="419">
        <f>SUM(AD1057:AD1057)</f>
        <v>0</v>
      </c>
      <c r="AE1056" s="285"/>
      <c r="AF1056" s="449">
        <f>SUM(AF1057:AF1057)</f>
        <v>0</v>
      </c>
      <c r="AG1056" s="155">
        <f>AF1056</f>
        <v>0</v>
      </c>
      <c r="AH1056" s="159"/>
      <c r="AN1056" s="46"/>
      <c r="AO1056" s="46"/>
    </row>
    <row r="1057" spans="1:41" ht="80.099999999999994" customHeight="1" thickBot="1" x14ac:dyDescent="0.3">
      <c r="A1057" s="594"/>
      <c r="B1057" s="556" t="s">
        <v>1363</v>
      </c>
      <c r="C1057" s="581" t="s">
        <v>1364</v>
      </c>
      <c r="D1057" s="558">
        <v>10</v>
      </c>
      <c r="E1057" s="559"/>
      <c r="F1057" s="553"/>
      <c r="G1057" s="83"/>
      <c r="H1057" s="83"/>
      <c r="I1057" s="83"/>
      <c r="J1057" s="83"/>
      <c r="K1057" s="83"/>
      <c r="L1057" s="83"/>
      <c r="M1057" s="83"/>
      <c r="N1057" s="83"/>
      <c r="O1057" s="83"/>
      <c r="P1057" s="83"/>
      <c r="Q1057" s="83"/>
      <c r="R1057" s="83"/>
      <c r="S1057" s="83"/>
      <c r="T1057" s="83"/>
      <c r="U1057" s="83"/>
      <c r="V1057" s="80"/>
      <c r="W1057" s="80"/>
      <c r="X1057" s="80"/>
      <c r="Y1057" s="80"/>
      <c r="Z1057" s="80"/>
      <c r="AA1057" s="80"/>
      <c r="AB1057" s="80"/>
      <c r="AC1057" s="80"/>
      <c r="AD1057" s="421">
        <f>SUM(ROUNDUP(F1057/D1057,0),ROUNDUP(G1057/D1057,0),ROUNDUP(H1057/D1057,0),ROUNDUP(I1057/D1057,0),ROUNDUP(J1057/D1057,0),ROUNDUP(K1057/D1057,0),ROUNDUP(L1057/D1057,0),ROUNDUP(M1057/D1057,0),ROUNDUP(N1057/D1057,0),ROUNDUP(O1057/D1057,0),ROUNDUP(P1057/D1057,0),ROUNDUP(Q1057/D1057,0),ROUNDUP(R1057/D1057,0),ROUNDUP(S1057/D1057,0),ROUNDUP(T1057/D1057,0),ROUNDUP(U1057/D1057,0),ROUNDUP(V1057/D1057,0),ROUNDUP(W1057/D1057,0),ROUNDUP(X1057/D1057,0),ROUNDUP(Y1057/D1057,0),ROUNDUP(Z1057/D1057,0),ROUNDUP(AA1057/D1057,0),ROUNDUP(AB1057/D1057,0),ROUNDUP(AC1057/D1057,0))*D1057</f>
        <v>0</v>
      </c>
      <c r="AE1057" s="285">
        <v>2.38</v>
      </c>
      <c r="AF1057" s="449">
        <f>AD1057*AE1057</f>
        <v>0</v>
      </c>
      <c r="AG1057" s="156"/>
      <c r="AH1057" s="159"/>
      <c r="AN1057" s="46"/>
      <c r="AO1057" s="46"/>
    </row>
    <row r="1058" spans="1:41" s="135" customFormat="1" ht="56.25" customHeight="1" thickBot="1" x14ac:dyDescent="0.3">
      <c r="A1058" s="632" t="s">
        <v>996</v>
      </c>
      <c r="B1058" s="633"/>
      <c r="C1058" s="634"/>
      <c r="D1058" s="628" t="s">
        <v>0</v>
      </c>
      <c r="E1058" s="515"/>
      <c r="F1058" s="541" t="s">
        <v>21</v>
      </c>
      <c r="G1058" s="541" t="s">
        <v>1356</v>
      </c>
      <c r="H1058" s="541" t="s">
        <v>1196</v>
      </c>
      <c r="I1058" s="347" t="s">
        <v>533</v>
      </c>
      <c r="J1058" s="91"/>
      <c r="K1058" s="91"/>
      <c r="L1058" s="91"/>
      <c r="M1058" s="91"/>
      <c r="N1058" s="91"/>
      <c r="O1058" s="91"/>
      <c r="P1058" s="91"/>
      <c r="Q1058" s="91"/>
      <c r="R1058" s="87"/>
      <c r="S1058" s="87"/>
      <c r="T1058" s="87"/>
      <c r="U1058" s="87"/>
      <c r="V1058" s="85"/>
      <c r="W1058" s="85"/>
      <c r="X1058" s="85"/>
      <c r="Y1058" s="85"/>
      <c r="Z1058" s="85"/>
      <c r="AA1058" s="85"/>
      <c r="AB1058" s="85"/>
      <c r="AC1058" s="85"/>
      <c r="AD1058" s="412" t="s">
        <v>2</v>
      </c>
      <c r="AE1058" s="412" t="s">
        <v>304</v>
      </c>
      <c r="AF1058" s="449" t="s">
        <v>305</v>
      </c>
      <c r="AG1058" s="403"/>
      <c r="AH1058" s="159"/>
    </row>
    <row r="1059" spans="1:41" s="135" customFormat="1" ht="39.950000000000003" customHeight="1" thickBot="1" x14ac:dyDescent="0.3">
      <c r="A1059" s="635"/>
      <c r="B1059" s="636"/>
      <c r="C1059" s="637"/>
      <c r="D1059" s="641"/>
      <c r="E1059" s="52"/>
      <c r="F1059" s="543" t="s">
        <v>23</v>
      </c>
      <c r="G1059" s="543" t="s">
        <v>11</v>
      </c>
      <c r="H1059" s="543" t="s">
        <v>28</v>
      </c>
      <c r="I1059" s="346" t="s">
        <v>22</v>
      </c>
      <c r="J1059" s="91"/>
      <c r="K1059" s="91"/>
      <c r="L1059" s="91"/>
      <c r="M1059" s="91"/>
      <c r="N1059" s="91"/>
      <c r="O1059" s="91"/>
      <c r="P1059" s="91"/>
      <c r="Q1059" s="91"/>
      <c r="R1059" s="92"/>
      <c r="S1059" s="92"/>
      <c r="T1059" s="92"/>
      <c r="U1059" s="92"/>
      <c r="V1059" s="80"/>
      <c r="W1059" s="80"/>
      <c r="X1059" s="80"/>
      <c r="Y1059" s="80"/>
      <c r="Z1059" s="80"/>
      <c r="AA1059" s="80"/>
      <c r="AB1059" s="80"/>
      <c r="AC1059" s="80"/>
      <c r="AD1059" s="412"/>
      <c r="AE1059" s="415"/>
      <c r="AF1059" s="449"/>
      <c r="AG1059" s="403"/>
      <c r="AH1059" s="159"/>
    </row>
    <row r="1060" spans="1:41" ht="44.1" customHeight="1" thickBot="1" x14ac:dyDescent="0.3">
      <c r="A1060" s="638"/>
      <c r="B1060" s="639"/>
      <c r="C1060" s="640"/>
      <c r="D1060" s="642"/>
      <c r="E1060" s="53"/>
      <c r="F1060" s="545"/>
      <c r="G1060" s="547"/>
      <c r="H1060" s="576"/>
      <c r="I1060" s="7"/>
      <c r="J1060" s="91"/>
      <c r="K1060" s="91"/>
      <c r="L1060" s="91"/>
      <c r="M1060" s="91"/>
      <c r="N1060" s="91"/>
      <c r="O1060" s="91"/>
      <c r="P1060" s="91"/>
      <c r="Q1060" s="91"/>
      <c r="R1060" s="91"/>
      <c r="S1060" s="91"/>
      <c r="T1060" s="91"/>
      <c r="U1060" s="91"/>
      <c r="V1060" s="80"/>
      <c r="W1060" s="80"/>
      <c r="X1060" s="80"/>
      <c r="Y1060" s="80"/>
      <c r="Z1060" s="80"/>
      <c r="AA1060" s="80"/>
      <c r="AB1060" s="80"/>
      <c r="AC1060" s="80"/>
      <c r="AD1060" s="460">
        <f>SUM(AD1061:AD1064)</f>
        <v>0</v>
      </c>
      <c r="AE1060" s="285"/>
      <c r="AF1060" s="449">
        <f>SUM(AF1061:AF1064)</f>
        <v>0</v>
      </c>
      <c r="AG1060" s="155">
        <f>AF1060</f>
        <v>0</v>
      </c>
      <c r="AH1060" s="159"/>
      <c r="AN1060" s="46"/>
      <c r="AO1060" s="46"/>
    </row>
    <row r="1061" spans="1:41" ht="50.1" customHeight="1" thickBot="1" x14ac:dyDescent="0.3">
      <c r="A1061" s="408"/>
      <c r="B1061" s="556" t="s">
        <v>1357</v>
      </c>
      <c r="C1061" s="557" t="s">
        <v>1358</v>
      </c>
      <c r="D1061" s="558">
        <v>25</v>
      </c>
      <c r="E1061" s="559"/>
      <c r="F1061" s="91"/>
      <c r="G1061" s="553"/>
      <c r="H1061" s="91"/>
      <c r="I1061" s="91"/>
      <c r="J1061" s="91"/>
      <c r="K1061" s="91"/>
      <c r="L1061" s="91"/>
      <c r="M1061" s="91"/>
      <c r="N1061" s="91"/>
      <c r="O1061" s="91"/>
      <c r="P1061" s="91"/>
      <c r="Q1061" s="91"/>
      <c r="R1061" s="84"/>
      <c r="S1061" s="84"/>
      <c r="T1061" s="84"/>
      <c r="U1061" s="84"/>
      <c r="V1061" s="84"/>
      <c r="W1061" s="84"/>
      <c r="X1061" s="84"/>
      <c r="Y1061" s="84"/>
      <c r="Z1061" s="84"/>
      <c r="AA1061" s="84"/>
      <c r="AB1061" s="84"/>
      <c r="AC1061" s="84"/>
      <c r="AD1061" s="421">
        <f>SUM(ROUNDUP(F1061/D1061,0),ROUNDUP(G1061/D1061,0),ROUNDUP(H1061/D1061,0),ROUNDUP(I1061/D1061,0),ROUNDUP(J1061/D1061,0),ROUNDUP(K1061/D1061,0),ROUNDUP(L1061/D1061,0),ROUNDUP(M1061/D1061,0),ROUNDUP(N1061/D1061,0),ROUNDUP(O1061/D1061,0),ROUNDUP(P1061/D1061,0),ROUNDUP(Q1061/D1061,0),ROUNDUP(R1061/D1061,0),ROUNDUP(S1061/D1061,0),ROUNDUP(T1061/D1061,0),ROUNDUP(U1061/D1061,0),ROUNDUP(V1061/D1061,0),ROUNDUP(W1061/D1061,0),ROUNDUP(X1061/D1061,0),ROUNDUP(Y1061/D1061,0),ROUNDUP(Z1061/D1061,0),ROUNDUP(AA1061/D1061,0),ROUNDUP(AB1061/D1061,0),ROUNDUP(AC1061/D1061,0))*D1061</f>
        <v>0</v>
      </c>
      <c r="AE1061" s="285">
        <v>1.26</v>
      </c>
      <c r="AF1061" s="449">
        <f t="shared" ref="AF1061" si="372">AD1061*AE1061</f>
        <v>0</v>
      </c>
      <c r="AG1061" s="156"/>
      <c r="AH1061" s="159"/>
      <c r="AN1061" s="46"/>
      <c r="AO1061" s="46"/>
    </row>
    <row r="1062" spans="1:41" ht="50.1" customHeight="1" thickBot="1" x14ac:dyDescent="0.3">
      <c r="A1062" s="408"/>
      <c r="B1062" s="556" t="s">
        <v>1197</v>
      </c>
      <c r="C1062" s="557" t="s">
        <v>1206</v>
      </c>
      <c r="D1062" s="558">
        <v>25</v>
      </c>
      <c r="E1062" s="559"/>
      <c r="F1062" s="91"/>
      <c r="G1062" s="553"/>
      <c r="H1062" s="91"/>
      <c r="I1062" s="91"/>
      <c r="J1062" s="91"/>
      <c r="K1062" s="91"/>
      <c r="L1062" s="91"/>
      <c r="M1062" s="91"/>
      <c r="N1062" s="91"/>
      <c r="O1062" s="91"/>
      <c r="P1062" s="91"/>
      <c r="Q1062" s="91"/>
      <c r="R1062" s="84"/>
      <c r="S1062" s="84"/>
      <c r="T1062" s="84"/>
      <c r="U1062" s="84"/>
      <c r="V1062" s="84"/>
      <c r="W1062" s="84"/>
      <c r="X1062" s="84"/>
      <c r="Y1062" s="84"/>
      <c r="Z1062" s="84"/>
      <c r="AA1062" s="84"/>
      <c r="AB1062" s="84"/>
      <c r="AC1062" s="84"/>
      <c r="AD1062" s="421">
        <f>SUM(ROUNDUP(F1062/D1062,0),ROUNDUP(G1062/D1062,0),ROUNDUP(H1062/D1062,0),ROUNDUP(I1062/D1062,0),ROUNDUP(J1062/D1062,0),ROUNDUP(K1062/D1062,0),ROUNDUP(L1062/D1062,0),ROUNDUP(M1062/D1062,0),ROUNDUP(N1062/D1062,0),ROUNDUP(O1062/D1062,0),ROUNDUP(P1062/D1062,0),ROUNDUP(Q1062/D1062,0),ROUNDUP(R1062/D1062,0),ROUNDUP(S1062/D1062,0),ROUNDUP(T1062/D1062,0),ROUNDUP(U1062/D1062,0),ROUNDUP(V1062/D1062,0),ROUNDUP(W1062/D1062,0),ROUNDUP(X1062/D1062,0),ROUNDUP(Y1062/D1062,0),ROUNDUP(Z1062/D1062,0),ROUNDUP(AA1062/D1062,0),ROUNDUP(AB1062/D1062,0),ROUNDUP(AC1062/D1062,0))*D1062</f>
        <v>0</v>
      </c>
      <c r="AE1062" s="285">
        <v>1.77</v>
      </c>
      <c r="AF1062" s="449">
        <f t="shared" ref="AF1062:AF1063" si="373">AD1062*AE1062</f>
        <v>0</v>
      </c>
      <c r="AG1062" s="156"/>
      <c r="AH1062" s="159"/>
      <c r="AN1062" s="46"/>
      <c r="AO1062" s="46"/>
    </row>
    <row r="1063" spans="1:41" ht="50.1" customHeight="1" thickBot="1" x14ac:dyDescent="0.3">
      <c r="A1063" s="408"/>
      <c r="B1063" s="556" t="s">
        <v>1198</v>
      </c>
      <c r="C1063" s="571" t="s">
        <v>1207</v>
      </c>
      <c r="D1063" s="558">
        <v>25</v>
      </c>
      <c r="E1063" s="559"/>
      <c r="F1063" s="553"/>
      <c r="G1063" s="553"/>
      <c r="H1063" s="553"/>
      <c r="I1063" s="91"/>
      <c r="J1063" s="91"/>
      <c r="K1063" s="91"/>
      <c r="L1063" s="91"/>
      <c r="M1063" s="91"/>
      <c r="N1063" s="91"/>
      <c r="O1063" s="91"/>
      <c r="P1063" s="91"/>
      <c r="Q1063" s="91"/>
      <c r="R1063" s="84"/>
      <c r="S1063" s="84"/>
      <c r="T1063" s="84"/>
      <c r="U1063" s="84"/>
      <c r="V1063" s="84"/>
      <c r="W1063" s="84"/>
      <c r="X1063" s="84"/>
      <c r="Y1063" s="84"/>
      <c r="Z1063" s="84"/>
      <c r="AA1063" s="84"/>
      <c r="AB1063" s="84"/>
      <c r="AC1063" s="84"/>
      <c r="AD1063" s="421">
        <f>SUM(ROUNDUP(F1063/D1063,0),ROUNDUP(G1063/D1063,0),ROUNDUP(H1063/D1063,0),ROUNDUP(I1063/D1063,0),ROUNDUP(J1063/D1063,0),ROUNDUP(K1063/D1063,0),ROUNDUP(L1063/D1063,0),ROUNDUP(M1063/D1063,0),ROUNDUP(N1063/D1063,0),ROUNDUP(O1063/D1063,0),ROUNDUP(P1063/D1063,0),ROUNDUP(Q1063/D1063,0),ROUNDUP(R1063/D1063,0),ROUNDUP(S1063/D1063,0),ROUNDUP(T1063/D1063,0),ROUNDUP(U1063/D1063,0),ROUNDUP(V1063/D1063,0),ROUNDUP(W1063/D1063,0),ROUNDUP(X1063/D1063,0),ROUNDUP(Y1063/D1063,0),ROUNDUP(Z1063/D1063,0),ROUNDUP(AA1063/D1063,0),ROUNDUP(AB1063/D1063,0),ROUNDUP(AC1063/D1063,0))*D1063</f>
        <v>0</v>
      </c>
      <c r="AE1063" s="285">
        <v>2.35</v>
      </c>
      <c r="AF1063" s="449">
        <f t="shared" si="373"/>
        <v>0</v>
      </c>
      <c r="AG1063" s="156"/>
      <c r="AH1063" s="159"/>
      <c r="AN1063" s="46"/>
      <c r="AO1063" s="46"/>
    </row>
    <row r="1064" spans="1:41" ht="50.1" customHeight="1" thickBot="1" x14ac:dyDescent="0.3">
      <c r="A1064" s="408"/>
      <c r="B1064" s="556" t="s">
        <v>1360</v>
      </c>
      <c r="C1064" s="571" t="s">
        <v>1359</v>
      </c>
      <c r="D1064" s="558">
        <v>25</v>
      </c>
      <c r="E1064" s="559"/>
      <c r="F1064" s="91"/>
      <c r="G1064" s="91"/>
      <c r="H1064" s="91"/>
      <c r="I1064" s="553"/>
      <c r="J1064" s="91"/>
      <c r="K1064" s="91"/>
      <c r="L1064" s="91"/>
      <c r="M1064" s="91"/>
      <c r="N1064" s="91"/>
      <c r="O1064" s="91"/>
      <c r="P1064" s="91"/>
      <c r="Q1064" s="91"/>
      <c r="R1064" s="84"/>
      <c r="S1064" s="84"/>
      <c r="T1064" s="84"/>
      <c r="U1064" s="84"/>
      <c r="V1064" s="84"/>
      <c r="W1064" s="84"/>
      <c r="X1064" s="84"/>
      <c r="Y1064" s="84"/>
      <c r="Z1064" s="84"/>
      <c r="AA1064" s="84"/>
      <c r="AB1064" s="84"/>
      <c r="AC1064" s="84"/>
      <c r="AD1064" s="421">
        <f>SUM(ROUNDUP(F1064/D1064,0),ROUNDUP(G1064/D1064,0),ROUNDUP(H1064/D1064,0),ROUNDUP(I1064/D1064,0),ROUNDUP(J1064/D1064,0),ROUNDUP(K1064/D1064,0),ROUNDUP(L1064/D1064,0),ROUNDUP(M1064/D1064,0),ROUNDUP(N1064/D1064,0),ROUNDUP(O1064/D1064,0),ROUNDUP(P1064/D1064,0),ROUNDUP(Q1064/D1064,0),ROUNDUP(R1064/D1064,0),ROUNDUP(S1064/D1064,0),ROUNDUP(T1064/D1064,0),ROUNDUP(U1064/D1064,0),ROUNDUP(V1064/D1064,0),ROUNDUP(W1064/D1064,0),ROUNDUP(X1064/D1064,0),ROUNDUP(Y1064/D1064,0),ROUNDUP(Z1064/D1064,0),ROUNDUP(AA1064/D1064,0),ROUNDUP(AB1064/D1064,0),ROUNDUP(AC1064/D1064,0))*D1064</f>
        <v>0</v>
      </c>
      <c r="AE1064" s="285">
        <v>2.97</v>
      </c>
      <c r="AF1064" s="449">
        <f t="shared" ref="AF1064" si="374">AD1064*AE1064</f>
        <v>0</v>
      </c>
      <c r="AG1064" s="156"/>
      <c r="AH1064" s="159"/>
      <c r="AN1064" s="46"/>
      <c r="AO1064" s="46"/>
    </row>
    <row r="1065" spans="1:41" ht="49.5" customHeight="1" thickBot="1" x14ac:dyDescent="0.3">
      <c r="A1065" s="621" t="s">
        <v>996</v>
      </c>
      <c r="B1065" s="622"/>
      <c r="C1065" s="623"/>
      <c r="D1065" s="628" t="s">
        <v>0</v>
      </c>
      <c r="E1065" s="523"/>
      <c r="F1065" s="347" t="s">
        <v>496</v>
      </c>
      <c r="G1065" s="73" t="s">
        <v>511</v>
      </c>
      <c r="H1065" s="62" t="s">
        <v>471</v>
      </c>
      <c r="I1065" s="344" t="s">
        <v>254</v>
      </c>
      <c r="J1065" s="50" t="s">
        <v>474</v>
      </c>
      <c r="K1065" s="344" t="s">
        <v>1091</v>
      </c>
      <c r="L1065" s="50" t="s">
        <v>1093</v>
      </c>
      <c r="M1065" s="80"/>
      <c r="N1065" s="80"/>
      <c r="O1065" s="80"/>
      <c r="P1065" s="80"/>
      <c r="Q1065" s="80"/>
      <c r="R1065" s="80"/>
      <c r="S1065" s="80"/>
      <c r="T1065" s="80"/>
      <c r="U1065" s="80"/>
      <c r="V1065" s="80"/>
      <c r="W1065" s="80"/>
      <c r="X1065" s="80"/>
      <c r="Y1065" s="80"/>
      <c r="Z1065" s="80"/>
      <c r="AA1065" s="80"/>
      <c r="AB1065" s="80"/>
      <c r="AC1065" s="80"/>
      <c r="AD1065" s="412" t="s">
        <v>2</v>
      </c>
      <c r="AE1065" s="412" t="s">
        <v>304</v>
      </c>
      <c r="AF1065" s="449" t="s">
        <v>305</v>
      </c>
      <c r="AG1065" s="156"/>
      <c r="AH1065" s="159"/>
      <c r="AN1065" s="46"/>
      <c r="AO1065" s="46"/>
    </row>
    <row r="1066" spans="1:41" ht="49.5" customHeight="1" thickBot="1" x14ac:dyDescent="0.3">
      <c r="A1066" s="624"/>
      <c r="B1066" s="624"/>
      <c r="C1066" s="625"/>
      <c r="D1066" s="629"/>
      <c r="E1066" s="523"/>
      <c r="F1066" s="346" t="s">
        <v>22</v>
      </c>
      <c r="G1066" s="67" t="s">
        <v>4</v>
      </c>
      <c r="H1066" s="63" t="s">
        <v>5</v>
      </c>
      <c r="I1066" s="345" t="s">
        <v>253</v>
      </c>
      <c r="J1066" s="348" t="s">
        <v>269</v>
      </c>
      <c r="K1066" s="345" t="s">
        <v>1092</v>
      </c>
      <c r="L1066" s="346" t="s">
        <v>1094</v>
      </c>
      <c r="M1066" s="80"/>
      <c r="N1066" s="80"/>
      <c r="O1066" s="80"/>
      <c r="P1066" s="80"/>
      <c r="Q1066" s="80"/>
      <c r="R1066" s="80"/>
      <c r="S1066" s="80"/>
      <c r="T1066" s="80"/>
      <c r="U1066" s="80"/>
      <c r="V1066" s="80"/>
      <c r="W1066" s="80"/>
      <c r="X1066" s="80"/>
      <c r="Y1066" s="80"/>
      <c r="Z1066" s="80"/>
      <c r="AA1066" s="80"/>
      <c r="AB1066" s="80"/>
      <c r="AC1066" s="80"/>
      <c r="AD1066" s="419"/>
      <c r="AE1066" s="285"/>
      <c r="AF1066" s="449"/>
      <c r="AG1066" s="156"/>
      <c r="AH1066" s="159"/>
      <c r="AN1066" s="46"/>
      <c r="AO1066" s="46"/>
    </row>
    <row r="1067" spans="1:41" ht="50.25" customHeight="1" thickBot="1" x14ac:dyDescent="0.3">
      <c r="A1067" s="626"/>
      <c r="B1067" s="626"/>
      <c r="C1067" s="627"/>
      <c r="D1067" s="630"/>
      <c r="E1067" s="523"/>
      <c r="F1067" s="14"/>
      <c r="G1067" s="502"/>
      <c r="H1067" s="14"/>
      <c r="I1067" s="503"/>
      <c r="J1067" s="14"/>
      <c r="K1067" s="131"/>
      <c r="L1067" s="349"/>
      <c r="M1067" s="80"/>
      <c r="N1067" s="80"/>
      <c r="O1067" s="80"/>
      <c r="P1067" s="80"/>
      <c r="Q1067" s="80"/>
      <c r="R1067" s="80"/>
      <c r="S1067" s="80"/>
      <c r="T1067" s="80"/>
      <c r="U1067" s="80"/>
      <c r="V1067" s="80"/>
      <c r="W1067" s="80"/>
      <c r="X1067" s="80"/>
      <c r="Y1067" s="80"/>
      <c r="Z1067" s="80"/>
      <c r="AA1067" s="80"/>
      <c r="AB1067" s="80"/>
      <c r="AC1067" s="80"/>
      <c r="AD1067" s="419">
        <f>SUM(AD1068:AD1072)</f>
        <v>0</v>
      </c>
      <c r="AE1067" s="285"/>
      <c r="AF1067" s="420">
        <f>SUM(AF1068:AF1072)</f>
        <v>0</v>
      </c>
      <c r="AG1067" s="155">
        <f>AF1067</f>
        <v>0</v>
      </c>
      <c r="AH1067" s="159"/>
      <c r="AN1067" s="46"/>
      <c r="AO1067" s="46"/>
    </row>
    <row r="1068" spans="1:41" ht="50.1" customHeight="1" thickBot="1" x14ac:dyDescent="0.3">
      <c r="A1068" s="631"/>
      <c r="B1068" s="572" t="s">
        <v>1387</v>
      </c>
      <c r="C1068" s="296" t="s">
        <v>1388</v>
      </c>
      <c r="D1068" s="522">
        <v>10</v>
      </c>
      <c r="E1068" s="523"/>
      <c r="F1068" s="80"/>
      <c r="G1068" s="80"/>
      <c r="H1068" s="80"/>
      <c r="I1068" s="80"/>
      <c r="J1068" s="80"/>
      <c r="K1068" s="80"/>
      <c r="L1068" s="553"/>
      <c r="M1068" s="80"/>
      <c r="N1068" s="80"/>
      <c r="O1068" s="80"/>
      <c r="P1068" s="80"/>
      <c r="Q1068" s="80"/>
      <c r="R1068" s="80"/>
      <c r="S1068" s="80"/>
      <c r="T1068" s="80"/>
      <c r="U1068" s="80"/>
      <c r="V1068" s="80"/>
      <c r="W1068" s="80"/>
      <c r="X1068" s="80"/>
      <c r="Y1068" s="80"/>
      <c r="Z1068" s="80"/>
      <c r="AA1068" s="80"/>
      <c r="AB1068" s="80"/>
      <c r="AC1068" s="80"/>
      <c r="AD1068" s="421">
        <f>SUM(ROUNDUP(F1068/D1068,0),ROUNDUP(G1068/D1068,0),ROUNDUP(H1068/D1068,0),ROUNDUP(I1068/D1068,0),ROUNDUP(J1068/D1068,0),ROUNDUP(K1068/D1068,0),ROUNDUP(L1068/D1068,0),ROUNDUP(M1068/D1068,0),ROUNDUP(N1068/D1068,0),ROUNDUP(O1068/D1068,0),ROUNDUP(P1068/D1068,0),ROUNDUP(Q1068/D1068,0),ROUNDUP(R1068/D1068,0),ROUNDUP(S1068/D1068,0),ROUNDUP(T1068/D1068,0),ROUNDUP(U1068/D1068,0),ROUNDUP(V1068/D1068,0),ROUNDUP(W1068/D1068,0),ROUNDUP(X1068/D1068,0),ROUNDUP(Y1068/D1068,0),ROUNDUP(Z1068/D1068,0),ROUNDUP(AA1068/D1068,0),ROUNDUP(AB1068/D1068,0),ROUNDUP(AC1068/D1068,0))*D1068</f>
        <v>0</v>
      </c>
      <c r="AE1068" s="285">
        <v>1.74</v>
      </c>
      <c r="AF1068" s="449">
        <f t="shared" ref="AF1068:AF1072" si="375">AD1068*AE1068</f>
        <v>0</v>
      </c>
      <c r="AG1068" s="156"/>
      <c r="AH1068" s="159"/>
      <c r="AN1068" s="46"/>
      <c r="AO1068" s="46"/>
    </row>
    <row r="1069" spans="1:41" ht="50.1" customHeight="1" thickBot="1" x14ac:dyDescent="0.3">
      <c r="A1069" s="631"/>
      <c r="B1069" s="572" t="s">
        <v>1385</v>
      </c>
      <c r="C1069" s="296" t="s">
        <v>1386</v>
      </c>
      <c r="D1069" s="607">
        <v>10</v>
      </c>
      <c r="E1069" s="606"/>
      <c r="F1069" s="80"/>
      <c r="G1069" s="80"/>
      <c r="H1069" s="80"/>
      <c r="I1069" s="80"/>
      <c r="J1069" s="80"/>
      <c r="K1069" s="80"/>
      <c r="L1069" s="553"/>
      <c r="M1069" s="80"/>
      <c r="N1069" s="80"/>
      <c r="O1069" s="80"/>
      <c r="P1069" s="80"/>
      <c r="Q1069" s="80"/>
      <c r="R1069" s="80"/>
      <c r="S1069" s="80"/>
      <c r="T1069" s="80"/>
      <c r="U1069" s="80"/>
      <c r="V1069" s="80"/>
      <c r="W1069" s="80"/>
      <c r="X1069" s="80"/>
      <c r="Y1069" s="80"/>
      <c r="Z1069" s="80"/>
      <c r="AA1069" s="80"/>
      <c r="AB1069" s="80"/>
      <c r="AC1069" s="80"/>
      <c r="AD1069" s="421">
        <f t="shared" ref="AD1069:AD1071" si="376">SUM(ROUNDUP(F1069/D1069,0),ROUNDUP(G1069/D1069,0),ROUNDUP(H1069/D1069,0),ROUNDUP(I1069/D1069,0),ROUNDUP(J1069/D1069,0),ROUNDUP(K1069/D1069,0),ROUNDUP(L1069/D1069,0),ROUNDUP(M1069/D1069,0),ROUNDUP(N1069/D1069,0),ROUNDUP(O1069/D1069,0),ROUNDUP(P1069/D1069,0),ROUNDUP(Q1069/D1069,0),ROUNDUP(R1069/D1069,0),ROUNDUP(S1069/D1069,0),ROUNDUP(T1069/D1069,0),ROUNDUP(U1069/D1069,0),ROUNDUP(V1069/D1069,0),ROUNDUP(W1069/D1069,0),ROUNDUP(X1069/D1069,0),ROUNDUP(Y1069/D1069,0),ROUNDUP(Z1069/D1069,0),ROUNDUP(AA1069/D1069,0),ROUNDUP(AB1069/D1069,0),ROUNDUP(AC1069/D1069,0))*D1069</f>
        <v>0</v>
      </c>
      <c r="AE1069" s="285">
        <v>2.71</v>
      </c>
      <c r="AF1069" s="449">
        <f t="shared" si="375"/>
        <v>0</v>
      </c>
      <c r="AG1069" s="156"/>
      <c r="AH1069" s="159"/>
      <c r="AN1069" s="46"/>
      <c r="AO1069" s="46"/>
    </row>
    <row r="1070" spans="1:41" ht="50.1" customHeight="1" thickBot="1" x14ac:dyDescent="0.3">
      <c r="A1070" s="631"/>
      <c r="B1070" s="609" t="s">
        <v>1390</v>
      </c>
      <c r="C1070" s="296" t="s">
        <v>1389</v>
      </c>
      <c r="D1070" s="607">
        <v>10</v>
      </c>
      <c r="E1070" s="606"/>
      <c r="F1070" s="80"/>
      <c r="G1070" s="80"/>
      <c r="H1070" s="80"/>
      <c r="I1070" s="80"/>
      <c r="J1070" s="80"/>
      <c r="K1070" s="80"/>
      <c r="L1070" s="553"/>
      <c r="M1070" s="80"/>
      <c r="N1070" s="80"/>
      <c r="O1070" s="80"/>
      <c r="P1070" s="80"/>
      <c r="Q1070" s="80"/>
      <c r="R1070" s="80"/>
      <c r="S1070" s="80"/>
      <c r="T1070" s="80"/>
      <c r="U1070" s="80"/>
      <c r="V1070" s="80"/>
      <c r="W1070" s="80"/>
      <c r="X1070" s="80"/>
      <c r="Y1070" s="80"/>
      <c r="Z1070" s="80"/>
      <c r="AA1070" s="80"/>
      <c r="AB1070" s="80"/>
      <c r="AC1070" s="80"/>
      <c r="AD1070" s="421">
        <f t="shared" si="376"/>
        <v>0</v>
      </c>
      <c r="AE1070" s="285">
        <v>4.7699999999999996</v>
      </c>
      <c r="AF1070" s="449">
        <f t="shared" si="375"/>
        <v>0</v>
      </c>
      <c r="AG1070" s="156"/>
      <c r="AH1070" s="159"/>
      <c r="AN1070" s="46"/>
      <c r="AO1070" s="46"/>
    </row>
    <row r="1071" spans="1:41" ht="49.5" customHeight="1" thickBot="1" x14ac:dyDescent="0.3">
      <c r="A1071" s="631"/>
      <c r="B1071" s="609" t="s">
        <v>1391</v>
      </c>
      <c r="C1071" s="296" t="s">
        <v>1392</v>
      </c>
      <c r="D1071" s="607">
        <v>10</v>
      </c>
      <c r="E1071" s="606"/>
      <c r="F1071" s="80"/>
      <c r="G1071" s="553"/>
      <c r="H1071" s="80"/>
      <c r="I1071" s="553"/>
      <c r="J1071" s="553"/>
      <c r="K1071" s="553"/>
      <c r="L1071" s="80"/>
      <c r="M1071" s="80"/>
      <c r="N1071" s="80"/>
      <c r="O1071" s="80"/>
      <c r="P1071" s="80"/>
      <c r="Q1071" s="80"/>
      <c r="R1071" s="80"/>
      <c r="S1071" s="80"/>
      <c r="T1071" s="80"/>
      <c r="U1071" s="80"/>
      <c r="V1071" s="80"/>
      <c r="W1071" s="80"/>
      <c r="X1071" s="80"/>
      <c r="Y1071" s="80"/>
      <c r="Z1071" s="80"/>
      <c r="AA1071" s="80"/>
      <c r="AB1071" s="80"/>
      <c r="AC1071" s="80"/>
      <c r="AD1071" s="421">
        <f t="shared" si="376"/>
        <v>0</v>
      </c>
      <c r="AE1071" s="285">
        <v>6.8</v>
      </c>
      <c r="AF1071" s="449">
        <f t="shared" si="375"/>
        <v>0</v>
      </c>
      <c r="AG1071" s="156"/>
      <c r="AH1071" s="159"/>
      <c r="AN1071" s="46"/>
      <c r="AO1071" s="46"/>
    </row>
    <row r="1072" spans="1:41" ht="50.1" customHeight="1" thickBot="1" x14ac:dyDescent="0.3">
      <c r="A1072" s="631"/>
      <c r="B1072" s="549" t="s">
        <v>1393</v>
      </c>
      <c r="C1072" s="296" t="s">
        <v>1394</v>
      </c>
      <c r="D1072" s="522">
        <v>5</v>
      </c>
      <c r="E1072" s="523"/>
      <c r="F1072" s="80"/>
      <c r="G1072" s="80"/>
      <c r="H1072" s="553"/>
      <c r="I1072" s="80"/>
      <c r="J1072" s="553"/>
      <c r="K1072" s="80"/>
      <c r="L1072" s="80"/>
      <c r="M1072" s="80"/>
      <c r="N1072" s="80"/>
      <c r="O1072" s="80"/>
      <c r="P1072" s="80"/>
      <c r="Q1072" s="80"/>
      <c r="R1072" s="80"/>
      <c r="S1072" s="80"/>
      <c r="T1072" s="80"/>
      <c r="U1072" s="80"/>
      <c r="V1072" s="80"/>
      <c r="W1072" s="80"/>
      <c r="X1072" s="80"/>
      <c r="Y1072" s="80"/>
      <c r="Z1072" s="80"/>
      <c r="AA1072" s="80"/>
      <c r="AB1072" s="80"/>
      <c r="AC1072" s="80"/>
      <c r="AD1072" s="421">
        <f>SUM(ROUNDUP(F1072/D1072,0),ROUNDUP(G1072/D1072,0),ROUNDUP(H1072/D1072,0),ROUNDUP(I1072/D1072,0),ROUNDUP(J1072/D1072,0),ROUNDUP(K1072/D1072,0),ROUNDUP(L1072/D1072,0),ROUNDUP(M1072/D1072,0),ROUNDUP(N1072/D1072,0),ROUNDUP(O1072/D1072,0),ROUNDUP(P1072/D1072,0),ROUNDUP(Q1072/D1072,0),ROUNDUP(R1072/D1072,0),ROUNDUP(S1072/D1072,0),ROUNDUP(T1072/D1072,0),ROUNDUP(U1072/D1072,0),ROUNDUP(V1072/D1072,0),ROUNDUP(W1072/D1072,0),ROUNDUP(X1072/D1072,0),ROUNDUP(Y1072/D1072,0),ROUNDUP(Z1072/D1072,0),ROUNDUP(AA1072/D1072,0),ROUNDUP(AB1072/D1072,0),ROUNDUP(AC1072/D1072,0))*D1072</f>
        <v>0</v>
      </c>
      <c r="AE1072" s="285">
        <v>10.62</v>
      </c>
      <c r="AF1072" s="449">
        <f t="shared" si="375"/>
        <v>0</v>
      </c>
      <c r="AG1072" s="156"/>
      <c r="AH1072" s="159"/>
      <c r="AN1072" s="46"/>
      <c r="AO1072" s="46"/>
    </row>
    <row r="1073" spans="1:41" ht="49.5" customHeight="1" thickBot="1" x14ac:dyDescent="0.3">
      <c r="A1073" s="621" t="s">
        <v>996</v>
      </c>
      <c r="B1073" s="622"/>
      <c r="C1073" s="623"/>
      <c r="D1073" s="628" t="s">
        <v>0</v>
      </c>
      <c r="E1073" s="523"/>
      <c r="F1073" s="541" t="s">
        <v>1157</v>
      </c>
      <c r="G1073" s="541" t="s">
        <v>1175</v>
      </c>
      <c r="H1073" s="614" t="s">
        <v>1199</v>
      </c>
      <c r="I1073" s="80"/>
      <c r="J1073" s="80"/>
      <c r="K1073" s="80"/>
      <c r="L1073" s="80"/>
      <c r="M1073" s="80"/>
      <c r="N1073" s="80"/>
      <c r="O1073" s="80"/>
      <c r="P1073" s="80"/>
      <c r="Q1073" s="80"/>
      <c r="R1073" s="80"/>
      <c r="S1073" s="80"/>
      <c r="T1073" s="80"/>
      <c r="U1073" s="80"/>
      <c r="V1073" s="80"/>
      <c r="W1073" s="80"/>
      <c r="X1073" s="80"/>
      <c r="Y1073" s="80"/>
      <c r="Z1073" s="80"/>
      <c r="AA1073" s="80"/>
      <c r="AB1073" s="80"/>
      <c r="AC1073" s="80"/>
      <c r="AD1073" s="412" t="s">
        <v>2</v>
      </c>
      <c r="AE1073" s="412" t="s">
        <v>304</v>
      </c>
      <c r="AF1073" s="449" t="s">
        <v>305</v>
      </c>
      <c r="AG1073" s="156"/>
      <c r="AH1073" s="159"/>
      <c r="AN1073" s="46"/>
      <c r="AO1073" s="46"/>
    </row>
    <row r="1074" spans="1:41" ht="49.5" customHeight="1" thickBot="1" x14ac:dyDescent="0.3">
      <c r="A1074" s="624"/>
      <c r="B1074" s="624"/>
      <c r="C1074" s="625"/>
      <c r="D1074" s="629"/>
      <c r="E1074" s="523"/>
      <c r="F1074" s="543" t="s">
        <v>4</v>
      </c>
      <c r="G1074" s="543" t="s">
        <v>5</v>
      </c>
      <c r="H1074" s="348" t="s">
        <v>358</v>
      </c>
      <c r="I1074" s="80"/>
      <c r="J1074" s="80"/>
      <c r="K1074" s="80"/>
      <c r="L1074" s="80"/>
      <c r="M1074" s="80"/>
      <c r="N1074" s="80"/>
      <c r="O1074" s="80"/>
      <c r="P1074" s="80"/>
      <c r="Q1074" s="80"/>
      <c r="R1074" s="80"/>
      <c r="S1074" s="80"/>
      <c r="T1074" s="80"/>
      <c r="U1074" s="80"/>
      <c r="V1074" s="80"/>
      <c r="W1074" s="80"/>
      <c r="X1074" s="80"/>
      <c r="Y1074" s="80"/>
      <c r="Z1074" s="80"/>
      <c r="AA1074" s="80"/>
      <c r="AB1074" s="80"/>
      <c r="AC1074" s="80"/>
      <c r="AD1074" s="419"/>
      <c r="AE1074" s="285"/>
      <c r="AF1074" s="449"/>
      <c r="AG1074" s="156"/>
      <c r="AH1074" s="159"/>
      <c r="AN1074" s="46"/>
      <c r="AO1074" s="46"/>
    </row>
    <row r="1075" spans="1:41" ht="50.25" customHeight="1" thickBot="1" x14ac:dyDescent="0.3">
      <c r="A1075" s="626"/>
      <c r="B1075" s="626"/>
      <c r="C1075" s="627"/>
      <c r="D1075" s="630"/>
      <c r="E1075" s="523"/>
      <c r="F1075" s="616"/>
      <c r="G1075" s="524"/>
      <c r="H1075" s="615"/>
      <c r="I1075" s="80"/>
      <c r="J1075" s="80"/>
      <c r="K1075" s="80"/>
      <c r="L1075" s="80"/>
      <c r="M1075" s="80"/>
      <c r="N1075" s="80"/>
      <c r="O1075" s="80"/>
      <c r="P1075" s="80"/>
      <c r="Q1075" s="80"/>
      <c r="R1075" s="80"/>
      <c r="S1075" s="80"/>
      <c r="T1075" s="80"/>
      <c r="U1075" s="80"/>
      <c r="V1075" s="80"/>
      <c r="W1075" s="80"/>
      <c r="X1075" s="80"/>
      <c r="Y1075" s="80"/>
      <c r="Z1075" s="80"/>
      <c r="AA1075" s="80"/>
      <c r="AB1075" s="80"/>
      <c r="AC1075" s="80"/>
      <c r="AD1075" s="419">
        <f>SUM(AD1076:AD1078)</f>
        <v>0</v>
      </c>
      <c r="AE1075" s="285"/>
      <c r="AF1075" s="420">
        <f>SUM(AF1076:AF1078)</f>
        <v>0</v>
      </c>
      <c r="AG1075" s="155">
        <f>AF1075</f>
        <v>0</v>
      </c>
      <c r="AH1075" s="159"/>
      <c r="AN1075" s="46"/>
      <c r="AO1075" s="46"/>
    </row>
    <row r="1076" spans="1:41" ht="50.1" customHeight="1" thickBot="1" x14ac:dyDescent="0.3">
      <c r="A1076" s="604"/>
      <c r="B1076" s="572" t="s">
        <v>1461</v>
      </c>
      <c r="C1076" s="296" t="s">
        <v>1460</v>
      </c>
      <c r="D1076" s="522">
        <v>10</v>
      </c>
      <c r="E1076" s="523"/>
      <c r="F1076" s="80"/>
      <c r="G1076" s="553"/>
      <c r="H1076" s="80"/>
      <c r="I1076" s="80"/>
      <c r="J1076" s="80"/>
      <c r="K1076" s="80"/>
      <c r="L1076" s="80"/>
      <c r="M1076" s="80"/>
      <c r="N1076" s="80"/>
      <c r="O1076" s="80"/>
      <c r="P1076" s="80"/>
      <c r="Q1076" s="80"/>
      <c r="R1076" s="80"/>
      <c r="S1076" s="80"/>
      <c r="T1076" s="80"/>
      <c r="U1076" s="80"/>
      <c r="V1076" s="80"/>
      <c r="W1076" s="80"/>
      <c r="X1076" s="80"/>
      <c r="Y1076" s="80"/>
      <c r="Z1076" s="80"/>
      <c r="AA1076" s="80"/>
      <c r="AB1076" s="80"/>
      <c r="AC1076" s="80"/>
      <c r="AD1076" s="421">
        <f>SUM(ROUNDUP(F1076/D1076,0),ROUNDUP(G1076/D1076,0),ROUNDUP(H1076/D1076,0),ROUNDUP(I1076/D1076,0),ROUNDUP(J1076/D1076,0),ROUNDUP(K1076/D1076,0),ROUNDUP(L1076/D1076,0),ROUNDUP(M1076/D1076,0),ROUNDUP(N1076/D1076,0),ROUNDUP(O1076/D1076,0),ROUNDUP(P1076/D1076,0),ROUNDUP(Q1076/D1076,0),ROUNDUP(R1076/D1076,0),ROUNDUP(S1076/D1076,0),ROUNDUP(T1076/D1076,0),ROUNDUP(U1076/D1076,0),ROUNDUP(V1076/D1076,0),ROUNDUP(W1076/D1076,0),ROUNDUP(X1076/D1076,0),ROUNDUP(Y1076/D1076,0),ROUNDUP(Z1076/D1076,0),ROUNDUP(AA1076/D1076,0),ROUNDUP(AB1076/D1076,0),ROUNDUP(AC1076/D1076,0))*D1076</f>
        <v>0</v>
      </c>
      <c r="AE1076" s="285">
        <v>2.48</v>
      </c>
      <c r="AF1076" s="449">
        <f t="shared" ref="AF1076" si="377">AD1076*AE1076</f>
        <v>0</v>
      </c>
      <c r="AG1076" s="156"/>
      <c r="AH1076" s="159"/>
      <c r="AN1076" s="46"/>
      <c r="AO1076" s="46"/>
    </row>
    <row r="1077" spans="1:41" ht="50.1" customHeight="1" thickBot="1" x14ac:dyDescent="0.3">
      <c r="A1077" s="631"/>
      <c r="B1077" s="572" t="s">
        <v>1200</v>
      </c>
      <c r="C1077" s="296" t="s">
        <v>1201</v>
      </c>
      <c r="D1077" s="522">
        <v>10</v>
      </c>
      <c r="E1077" s="523"/>
      <c r="F1077" s="553"/>
      <c r="G1077" s="80"/>
      <c r="H1077" s="80"/>
      <c r="I1077" s="80"/>
      <c r="J1077" s="80"/>
      <c r="K1077" s="80"/>
      <c r="L1077" s="80"/>
      <c r="M1077" s="80"/>
      <c r="N1077" s="80"/>
      <c r="O1077" s="80"/>
      <c r="P1077" s="80"/>
      <c r="Q1077" s="80"/>
      <c r="R1077" s="80"/>
      <c r="S1077" s="80"/>
      <c r="T1077" s="80"/>
      <c r="U1077" s="80"/>
      <c r="V1077" s="80"/>
      <c r="W1077" s="80"/>
      <c r="X1077" s="80"/>
      <c r="Y1077" s="80"/>
      <c r="Z1077" s="80"/>
      <c r="AA1077" s="80"/>
      <c r="AB1077" s="80"/>
      <c r="AC1077" s="80"/>
      <c r="AD1077" s="421">
        <f>SUM(ROUNDUP(F1077/D1077,0),ROUNDUP(G1077/D1077,0),ROUNDUP(H1077/D1077,0),ROUNDUP(I1077/D1077,0),ROUNDUP(J1077/D1077,0),ROUNDUP(K1077/D1077,0),ROUNDUP(L1077/D1077,0),ROUNDUP(M1077/D1077,0),ROUNDUP(N1077/D1077,0),ROUNDUP(O1077/D1077,0),ROUNDUP(P1077/D1077,0),ROUNDUP(Q1077/D1077,0),ROUNDUP(R1077/D1077,0),ROUNDUP(S1077/D1077,0),ROUNDUP(T1077/D1077,0),ROUNDUP(U1077/D1077,0),ROUNDUP(V1077/D1077,0),ROUNDUP(W1077/D1077,0),ROUNDUP(X1077/D1077,0),ROUNDUP(Y1077/D1077,0),ROUNDUP(Z1077/D1077,0),ROUNDUP(AA1077/D1077,0),ROUNDUP(AB1077/D1077,0),ROUNDUP(AC1077/D1077,0))*D1077</f>
        <v>0</v>
      </c>
      <c r="AE1077" s="285">
        <v>3.42</v>
      </c>
      <c r="AF1077" s="449">
        <f t="shared" ref="AF1077:AF1078" si="378">AD1077*AE1077</f>
        <v>0</v>
      </c>
      <c r="AG1077" s="156"/>
      <c r="AH1077" s="159"/>
      <c r="AN1077" s="46"/>
      <c r="AO1077" s="46"/>
    </row>
    <row r="1078" spans="1:41" ht="50.1" customHeight="1" thickBot="1" x14ac:dyDescent="0.3">
      <c r="A1078" s="631"/>
      <c r="B1078" s="549" t="s">
        <v>1202</v>
      </c>
      <c r="C1078" s="296" t="s">
        <v>1203</v>
      </c>
      <c r="D1078" s="522">
        <v>10</v>
      </c>
      <c r="E1078" s="523"/>
      <c r="F1078" s="553"/>
      <c r="G1078" s="80"/>
      <c r="H1078" s="553"/>
      <c r="I1078" s="80"/>
      <c r="J1078" s="80"/>
      <c r="K1078" s="80"/>
      <c r="L1078" s="80"/>
      <c r="M1078" s="80"/>
      <c r="N1078" s="80"/>
      <c r="O1078" s="80"/>
      <c r="P1078" s="80"/>
      <c r="Q1078" s="80"/>
      <c r="R1078" s="80"/>
      <c r="S1078" s="80"/>
      <c r="T1078" s="80"/>
      <c r="U1078" s="80"/>
      <c r="V1078" s="80"/>
      <c r="W1078" s="80"/>
      <c r="X1078" s="80"/>
      <c r="Y1078" s="80"/>
      <c r="Z1078" s="80"/>
      <c r="AA1078" s="80"/>
      <c r="AB1078" s="80"/>
      <c r="AC1078" s="80"/>
      <c r="AD1078" s="421">
        <f>SUM(ROUNDUP(F1078/D1078,0),ROUNDUP(G1078/D1078,0),ROUNDUP(H1078/D1078,0),ROUNDUP(I1078/D1078,0),ROUNDUP(J1078/D1078,0),ROUNDUP(K1078/D1078,0),ROUNDUP(L1078/D1078,0),ROUNDUP(M1078/D1078,0),ROUNDUP(N1078/D1078,0),ROUNDUP(O1078/D1078,0),ROUNDUP(P1078/D1078,0),ROUNDUP(Q1078/D1078,0),ROUNDUP(R1078/D1078,0),ROUNDUP(S1078/D1078,0),ROUNDUP(T1078/D1078,0),ROUNDUP(U1078/D1078,0),ROUNDUP(V1078/D1078,0),ROUNDUP(W1078/D1078,0),ROUNDUP(X1078/D1078,0),ROUNDUP(Y1078/D1078,0),ROUNDUP(Z1078/D1078,0),ROUNDUP(AA1078/D1078,0),ROUNDUP(AB1078/D1078,0),ROUNDUP(AC1078/D1078,0))*D1078</f>
        <v>0</v>
      </c>
      <c r="AE1078" s="285">
        <v>6.34</v>
      </c>
      <c r="AF1078" s="449">
        <f t="shared" si="378"/>
        <v>0</v>
      </c>
      <c r="AG1078" s="156"/>
      <c r="AH1078" s="159"/>
      <c r="AN1078" s="46"/>
      <c r="AO1078" s="46"/>
    </row>
    <row r="1079" spans="1:41" ht="49.5" customHeight="1" thickBot="1" x14ac:dyDescent="0.3">
      <c r="A1079" s="643" t="s">
        <v>996</v>
      </c>
      <c r="B1079" s="621"/>
      <c r="C1079" s="644"/>
      <c r="D1079" s="628" t="s">
        <v>0</v>
      </c>
      <c r="E1079" s="573"/>
      <c r="F1079" s="565" t="s">
        <v>1208</v>
      </c>
      <c r="G1079" s="80"/>
      <c r="H1079" s="80"/>
      <c r="I1079" s="80"/>
      <c r="J1079" s="80"/>
      <c r="K1079" s="80"/>
      <c r="L1079" s="80"/>
      <c r="M1079" s="80"/>
      <c r="N1079" s="80"/>
      <c r="O1079" s="80"/>
      <c r="P1079" s="80"/>
      <c r="Q1079" s="80"/>
      <c r="R1079" s="80"/>
      <c r="S1079" s="80"/>
      <c r="T1079" s="80"/>
      <c r="U1079" s="80"/>
      <c r="V1079" s="80"/>
      <c r="W1079" s="80"/>
      <c r="X1079" s="80"/>
      <c r="Y1079" s="80"/>
      <c r="Z1079" s="80"/>
      <c r="AA1079" s="80"/>
      <c r="AB1079" s="80"/>
      <c r="AC1079" s="80"/>
      <c r="AD1079" s="412" t="s">
        <v>2</v>
      </c>
      <c r="AE1079" s="412" t="s">
        <v>304</v>
      </c>
      <c r="AF1079" s="449" t="s">
        <v>305</v>
      </c>
      <c r="AG1079" s="156"/>
      <c r="AH1079" s="159"/>
      <c r="AN1079" s="46"/>
      <c r="AO1079" s="46"/>
    </row>
    <row r="1080" spans="1:41" ht="49.5" customHeight="1" thickBot="1" x14ac:dyDescent="0.3">
      <c r="A1080" s="645"/>
      <c r="B1080" s="646"/>
      <c r="C1080" s="647"/>
      <c r="D1080" s="641"/>
      <c r="E1080" s="573"/>
      <c r="F1080" s="566" t="s">
        <v>1209</v>
      </c>
      <c r="G1080" s="80"/>
      <c r="H1080" s="80"/>
      <c r="I1080" s="80"/>
      <c r="J1080" s="80"/>
      <c r="K1080" s="80"/>
      <c r="L1080" s="80"/>
      <c r="M1080" s="80"/>
      <c r="N1080" s="80"/>
      <c r="O1080" s="80"/>
      <c r="P1080" s="80"/>
      <c r="Q1080" s="80"/>
      <c r="R1080" s="80"/>
      <c r="S1080" s="80"/>
      <c r="T1080" s="80"/>
      <c r="U1080" s="80"/>
      <c r="V1080" s="80"/>
      <c r="W1080" s="80"/>
      <c r="X1080" s="80"/>
      <c r="Y1080" s="80"/>
      <c r="Z1080" s="80"/>
      <c r="AA1080" s="80"/>
      <c r="AB1080" s="80"/>
      <c r="AC1080" s="80"/>
      <c r="AD1080" s="419"/>
      <c r="AE1080" s="285"/>
      <c r="AF1080" s="449"/>
      <c r="AG1080" s="156"/>
      <c r="AH1080" s="159"/>
      <c r="AN1080" s="46"/>
      <c r="AO1080" s="46"/>
    </row>
    <row r="1081" spans="1:41" ht="23.25" customHeight="1" thickBot="1" x14ac:dyDescent="0.3">
      <c r="A1081" s="645"/>
      <c r="B1081" s="646"/>
      <c r="C1081" s="647"/>
      <c r="D1081" s="641"/>
      <c r="E1081" s="573"/>
      <c r="F1081" s="574"/>
      <c r="G1081" s="80"/>
      <c r="H1081" s="80"/>
      <c r="I1081" s="80"/>
      <c r="J1081" s="80"/>
      <c r="K1081" s="80"/>
      <c r="L1081" s="80"/>
      <c r="M1081" s="80"/>
      <c r="N1081" s="80"/>
      <c r="O1081" s="80"/>
      <c r="P1081" s="80"/>
      <c r="Q1081" s="80"/>
      <c r="R1081" s="80"/>
      <c r="S1081" s="80"/>
      <c r="T1081" s="80"/>
      <c r="U1081" s="80"/>
      <c r="V1081" s="80"/>
      <c r="W1081" s="80"/>
      <c r="X1081" s="80"/>
      <c r="Y1081" s="80"/>
      <c r="Z1081" s="80"/>
      <c r="AA1081" s="80"/>
      <c r="AB1081" s="80"/>
      <c r="AC1081" s="80"/>
      <c r="AD1081" s="419">
        <f>SUM(AD1082:AD1082)</f>
        <v>0</v>
      </c>
      <c r="AE1081" s="285"/>
      <c r="AF1081" s="420">
        <f>SUM(AF1082:AF1082)</f>
        <v>0</v>
      </c>
      <c r="AG1081" s="155">
        <f>AF1081</f>
        <v>0</v>
      </c>
      <c r="AH1081" s="159"/>
      <c r="AN1081" s="46"/>
      <c r="AO1081" s="46"/>
    </row>
    <row r="1082" spans="1:41" ht="80.099999999999994" customHeight="1" thickBot="1" x14ac:dyDescent="0.3">
      <c r="A1082" s="575"/>
      <c r="B1082" s="572" t="s">
        <v>1210</v>
      </c>
      <c r="C1082" s="296" t="s">
        <v>1211</v>
      </c>
      <c r="D1082" s="522">
        <v>10</v>
      </c>
      <c r="E1082" s="524"/>
      <c r="F1082" s="553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0"/>
      <c r="R1082" s="80"/>
      <c r="S1082" s="80"/>
      <c r="T1082" s="80"/>
      <c r="U1082" s="80"/>
      <c r="V1082" s="80"/>
      <c r="W1082" s="80"/>
      <c r="X1082" s="80"/>
      <c r="Y1082" s="80"/>
      <c r="Z1082" s="80"/>
      <c r="AA1082" s="80"/>
      <c r="AB1082" s="80"/>
      <c r="AC1082" s="80"/>
      <c r="AD1082" s="421">
        <f>SUM(ROUNDUP(F1082/D1082,0),ROUNDUP(G1082/D1082,0),ROUNDUP(H1082/D1082,0),ROUNDUP(I1082/D1082,0),ROUNDUP(J1082/D1082,0),ROUNDUP(K1082/D1082,0),ROUNDUP(L1082/D1082,0),ROUNDUP(M1082/D1082,0),ROUNDUP(N1082/D1082,0),ROUNDUP(O1082/D1082,0),ROUNDUP(P1082/D1082,0),ROUNDUP(Q1082/D1082,0),ROUNDUP(R1082/D1082,0),ROUNDUP(S1082/D1082,0),ROUNDUP(T1082/D1082,0),ROUNDUP(U1082/D1082,0),ROUNDUP(V1082/D1082,0),ROUNDUP(W1082/D1082,0),ROUNDUP(X1082/D1082,0),ROUNDUP(Y1082/D1082,0),ROUNDUP(Z1082/D1082,0),ROUNDUP(AA1082/D1082,0),ROUNDUP(AB1082/D1082,0),ROUNDUP(AC1082/D1082,0))*D1082</f>
        <v>0</v>
      </c>
      <c r="AE1082" s="285">
        <v>4.3899999999999997</v>
      </c>
      <c r="AF1082" s="449">
        <f t="shared" ref="AF1082" si="379">AD1082*AE1082</f>
        <v>0</v>
      </c>
      <c r="AG1082" s="156"/>
      <c r="AH1082" s="159"/>
      <c r="AN1082" s="46"/>
      <c r="AO1082" s="46"/>
    </row>
    <row r="1083" spans="1:41" s="3" customFormat="1" ht="39.950000000000003" customHeight="1" thickBot="1" x14ac:dyDescent="0.3">
      <c r="A1083" s="632" t="s">
        <v>996</v>
      </c>
      <c r="B1083" s="633"/>
      <c r="C1083" s="634"/>
      <c r="D1083" s="628" t="s">
        <v>0</v>
      </c>
      <c r="E1083" s="515"/>
      <c r="F1083" s="541" t="s">
        <v>61</v>
      </c>
      <c r="G1083" s="541" t="s">
        <v>1157</v>
      </c>
      <c r="H1083" s="541" t="s">
        <v>1175</v>
      </c>
      <c r="I1083" s="541" t="s">
        <v>1196</v>
      </c>
      <c r="J1083" s="599" t="s">
        <v>933</v>
      </c>
      <c r="K1083" s="541" t="s">
        <v>551</v>
      </c>
      <c r="L1083" s="347" t="s">
        <v>478</v>
      </c>
      <c r="M1083" s="599" t="s">
        <v>549</v>
      </c>
      <c r="N1083" s="96"/>
      <c r="O1083" s="82"/>
      <c r="P1083" s="87"/>
      <c r="Q1083" s="87"/>
      <c r="R1083" s="87"/>
      <c r="S1083" s="87"/>
      <c r="T1083" s="87"/>
      <c r="U1083" s="87"/>
      <c r="V1083" s="87"/>
      <c r="W1083" s="87"/>
      <c r="X1083" s="87"/>
      <c r="Y1083" s="87"/>
      <c r="Z1083" s="87"/>
      <c r="AA1083" s="87"/>
      <c r="AB1083" s="87"/>
      <c r="AC1083" s="87"/>
      <c r="AD1083" s="412" t="s">
        <v>2</v>
      </c>
      <c r="AE1083" s="412" t="s">
        <v>304</v>
      </c>
      <c r="AF1083" s="449" t="s">
        <v>305</v>
      </c>
      <c r="AG1083" s="400"/>
      <c r="AH1083" s="159"/>
    </row>
    <row r="1084" spans="1:41" s="3" customFormat="1" ht="39.950000000000003" customHeight="1" thickBot="1" x14ac:dyDescent="0.3">
      <c r="A1084" s="635"/>
      <c r="B1084" s="636"/>
      <c r="C1084" s="637"/>
      <c r="D1084" s="641"/>
      <c r="E1084" s="52"/>
      <c r="F1084" s="543" t="s">
        <v>12</v>
      </c>
      <c r="G1084" s="543" t="s">
        <v>4</v>
      </c>
      <c r="H1084" s="543" t="s">
        <v>5</v>
      </c>
      <c r="I1084" s="543" t="s">
        <v>28</v>
      </c>
      <c r="J1084" s="602" t="s">
        <v>148</v>
      </c>
      <c r="K1084" s="543" t="s">
        <v>203</v>
      </c>
      <c r="L1084" s="346" t="s">
        <v>149</v>
      </c>
      <c r="M1084" s="602" t="s">
        <v>81</v>
      </c>
      <c r="N1084" s="96"/>
      <c r="O1084" s="82"/>
      <c r="P1084" s="91"/>
      <c r="Q1084" s="91"/>
      <c r="R1084" s="91"/>
      <c r="S1084" s="91"/>
      <c r="T1084" s="91"/>
      <c r="U1084" s="83"/>
      <c r="V1084" s="83"/>
      <c r="W1084" s="83"/>
      <c r="X1084" s="83"/>
      <c r="Y1084" s="83"/>
      <c r="Z1084" s="83"/>
      <c r="AA1084" s="83"/>
      <c r="AB1084" s="83"/>
      <c r="AC1084" s="83"/>
      <c r="AD1084" s="419"/>
      <c r="AE1084" s="415"/>
      <c r="AF1084" s="449"/>
      <c r="AG1084" s="400"/>
      <c r="AH1084" s="159"/>
    </row>
    <row r="1085" spans="1:41" s="1" customFormat="1" ht="44.1" customHeight="1" thickBot="1" x14ac:dyDescent="0.3">
      <c r="A1085" s="638"/>
      <c r="B1085" s="639"/>
      <c r="C1085" s="640"/>
      <c r="D1085" s="642"/>
      <c r="E1085" s="53"/>
      <c r="F1085" s="545"/>
      <c r="G1085" s="544"/>
      <c r="H1085" s="524"/>
      <c r="I1085" s="576"/>
      <c r="J1085" s="536"/>
      <c r="K1085" s="545"/>
      <c r="L1085" s="7"/>
      <c r="M1085" s="608"/>
      <c r="N1085" s="96"/>
      <c r="O1085" s="97"/>
      <c r="P1085" s="91"/>
      <c r="Q1085" s="91"/>
      <c r="R1085" s="91"/>
      <c r="S1085" s="91"/>
      <c r="T1085" s="91"/>
      <c r="U1085" s="83"/>
      <c r="V1085" s="83"/>
      <c r="W1085" s="83"/>
      <c r="X1085" s="83"/>
      <c r="Y1085" s="83"/>
      <c r="Z1085" s="83"/>
      <c r="AA1085" s="83"/>
      <c r="AB1085" s="83"/>
      <c r="AC1085" s="83"/>
      <c r="AD1085" s="419">
        <f>SUM(AD1086:AD1088)</f>
        <v>0</v>
      </c>
      <c r="AE1085" s="415"/>
      <c r="AF1085" s="449">
        <f>SUM(AF1086:AF1088)</f>
        <v>0</v>
      </c>
      <c r="AG1085" s="155">
        <f>AF1085</f>
        <v>0</v>
      </c>
      <c r="AH1085" s="159"/>
    </row>
    <row r="1086" spans="1:41" s="1" customFormat="1" ht="79.5" customHeight="1" thickBot="1" x14ac:dyDescent="0.3">
      <c r="A1086" s="577"/>
      <c r="B1086" s="556" t="s">
        <v>1204</v>
      </c>
      <c r="C1086" s="557" t="s">
        <v>1205</v>
      </c>
      <c r="D1086" s="558">
        <v>10</v>
      </c>
      <c r="E1086" s="559"/>
      <c r="F1086" s="84"/>
      <c r="G1086" s="553"/>
      <c r="H1086" s="84"/>
      <c r="I1086" s="91"/>
      <c r="J1086" s="553"/>
      <c r="K1086" s="553"/>
      <c r="L1086" s="91"/>
      <c r="M1086" s="96"/>
      <c r="N1086" s="96"/>
      <c r="O1086" s="97"/>
      <c r="P1086" s="91"/>
      <c r="Q1086" s="91"/>
      <c r="R1086" s="91"/>
      <c r="S1086" s="91"/>
      <c r="T1086" s="91"/>
      <c r="U1086" s="83"/>
      <c r="V1086" s="83"/>
      <c r="W1086" s="83"/>
      <c r="X1086" s="83"/>
      <c r="Y1086" s="83"/>
      <c r="Z1086" s="83"/>
      <c r="AA1086" s="83"/>
      <c r="AB1086" s="83"/>
      <c r="AC1086" s="83"/>
      <c r="AD1086" s="421">
        <f>SUM(ROUNDUP(F1086/D1086,0),ROUNDUP(G1086/D1086,0),ROUNDUP(H1086/D1086,0),ROUNDUP(I1086/D1086,0),ROUNDUP(J1086/D1086,0),ROUNDUP(K1086/D1086,0),ROUNDUP(L1086/D1086,0),ROUNDUP(M1086/D1086,0),ROUNDUP(N1086/D1086,0),ROUNDUP(O1086/D1086,0),ROUNDUP(P1086/D1086,0),ROUNDUP(Q1086/D1086,0),ROUNDUP(R1086/D1086,0),ROUNDUP(S1086/D1086,0),ROUNDUP(T1086/D1086,0),ROUNDUP(U1086/D1086,0),ROUNDUP(V1086/D1086,0),ROUNDUP(W1086/D1086,0),ROUNDUP(X1086/D1086,0),ROUNDUP(Y1086/D1086,0),ROUNDUP(Z1086/D1086,0),ROUNDUP(AA1086/D1086,0),ROUNDUP(AB1086/D1086,0),ROUNDUP(AC1086/D1086,0))*D1086</f>
        <v>0</v>
      </c>
      <c r="AE1086" s="416">
        <v>1.49</v>
      </c>
      <c r="AF1086" s="449">
        <f>AD1086*AE1086</f>
        <v>0</v>
      </c>
      <c r="AG1086" s="401"/>
      <c r="AH1086" s="159"/>
    </row>
    <row r="1087" spans="1:41" s="1" customFormat="1" ht="79.5" customHeight="1" thickBot="1" x14ac:dyDescent="0.3">
      <c r="A1087" s="603"/>
      <c r="B1087" s="600" t="s">
        <v>1375</v>
      </c>
      <c r="C1087" s="598" t="s">
        <v>1376</v>
      </c>
      <c r="D1087" s="601">
        <v>10</v>
      </c>
      <c r="E1087" s="559"/>
      <c r="F1087" s="84"/>
      <c r="G1087" s="96"/>
      <c r="H1087" s="84"/>
      <c r="I1087" s="91"/>
      <c r="J1087" s="96"/>
      <c r="K1087" s="96"/>
      <c r="L1087" s="553"/>
      <c r="M1087" s="96"/>
      <c r="N1087" s="96"/>
      <c r="O1087" s="97"/>
      <c r="P1087" s="91"/>
      <c r="Q1087" s="91"/>
      <c r="R1087" s="91"/>
      <c r="S1087" s="91"/>
      <c r="T1087" s="91"/>
      <c r="U1087" s="83"/>
      <c r="V1087" s="83"/>
      <c r="W1087" s="83"/>
      <c r="X1087" s="83"/>
      <c r="Y1087" s="83"/>
      <c r="Z1087" s="83"/>
      <c r="AA1087" s="83"/>
      <c r="AB1087" s="83"/>
      <c r="AC1087" s="83"/>
      <c r="AD1087" s="421">
        <f>SUM(ROUNDUP(F1087/D1087,0),ROUNDUP(G1087/D1087,0),ROUNDUP(H1087/D1087,0),ROUNDUP(I1087/D1087,0),ROUNDUP(J1087/D1087,0),ROUNDUP(K1087/D1087,0),ROUNDUP(L1087/D1087,0),ROUNDUP(M1087/D1087,0),ROUNDUP(N1087/D1087,0),ROUNDUP(O1087/D1087,0),ROUNDUP(P1087/D1087,0),ROUNDUP(Q1087/D1087,0),ROUNDUP(R1087/D1087,0),ROUNDUP(S1087/D1087,0),ROUNDUP(T1087/D1087,0),ROUNDUP(U1087/D1087,0),ROUNDUP(V1087/D1087,0),ROUNDUP(W1087/D1087,0),ROUNDUP(X1087/D1087,0),ROUNDUP(Y1087/D1087,0),ROUNDUP(Z1087/D1087,0),ROUNDUP(AA1087/D1087,0),ROUNDUP(AB1087/D1087,0),ROUNDUP(AC1087/D1087,0))*D1087</f>
        <v>0</v>
      </c>
      <c r="AE1087" s="416">
        <v>5.22</v>
      </c>
      <c r="AF1087" s="449">
        <f>AD1087*AE1087</f>
        <v>0</v>
      </c>
      <c r="AG1087" s="401"/>
      <c r="AH1087" s="159"/>
    </row>
    <row r="1088" spans="1:41" s="1" customFormat="1" ht="79.5" customHeight="1" thickBot="1" x14ac:dyDescent="0.3">
      <c r="A1088" s="603"/>
      <c r="B1088" s="597" t="s">
        <v>1377</v>
      </c>
      <c r="C1088" s="598" t="s">
        <v>1378</v>
      </c>
      <c r="D1088" s="601">
        <v>10</v>
      </c>
      <c r="E1088" s="559"/>
      <c r="F1088" s="84"/>
      <c r="G1088" s="553"/>
      <c r="H1088" s="84"/>
      <c r="I1088" s="91"/>
      <c r="J1088" s="96"/>
      <c r="K1088" s="96"/>
      <c r="L1088" s="91"/>
      <c r="M1088" s="96"/>
      <c r="N1088" s="96"/>
      <c r="O1088" s="97"/>
      <c r="P1088" s="91"/>
      <c r="Q1088" s="91"/>
      <c r="R1088" s="91"/>
      <c r="S1088" s="91"/>
      <c r="T1088" s="91"/>
      <c r="U1088" s="83"/>
      <c r="V1088" s="83"/>
      <c r="W1088" s="83"/>
      <c r="X1088" s="83"/>
      <c r="Y1088" s="83"/>
      <c r="Z1088" s="83"/>
      <c r="AA1088" s="83"/>
      <c r="AB1088" s="83"/>
      <c r="AC1088" s="83"/>
      <c r="AD1088" s="421">
        <f>SUM(ROUNDUP(F1088/D1088,0),ROUNDUP(G1088/D1088,0),ROUNDUP(H1088/D1088,0),ROUNDUP(I1088/D1088,0),ROUNDUP(J1088/D1088,0),ROUNDUP(K1088/D1088,0),ROUNDUP(L1088/D1088,0),ROUNDUP(M1088/D1088,0),ROUNDUP(N1088/D1088,0),ROUNDUP(O1088/D1088,0),ROUNDUP(P1088/D1088,0),ROUNDUP(Q1088/D1088,0),ROUNDUP(R1088/D1088,0),ROUNDUP(S1088/D1088,0),ROUNDUP(T1088/D1088,0),ROUNDUP(U1088/D1088,0),ROUNDUP(V1088/D1088,0),ROUNDUP(W1088/D1088,0),ROUNDUP(X1088/D1088,0),ROUNDUP(Y1088/D1088,0),ROUNDUP(Z1088/D1088,0),ROUNDUP(AA1088/D1088,0),ROUNDUP(AB1088/D1088,0),ROUNDUP(AC1088/D1088,0))*D1088</f>
        <v>0</v>
      </c>
      <c r="AE1088" s="416">
        <v>6.72</v>
      </c>
      <c r="AF1088" s="449">
        <f>AD1088*AE1088</f>
        <v>0</v>
      </c>
      <c r="AG1088" s="401"/>
      <c r="AH1088" s="159"/>
    </row>
    <row r="1089" spans="30:32" x14ac:dyDescent="0.35">
      <c r="AD1089" s="591"/>
    </row>
    <row r="1090" spans="30:32" x14ac:dyDescent="0.35">
      <c r="AE1090" s="386"/>
      <c r="AF1090" s="462"/>
    </row>
  </sheetData>
  <sheetProtection algorithmName="SHA-512" hashValue="+llQswE2OKADCyxqNsDdhsJDZDIcrJQYFyI+vR1V9z26ab9508+nAvlR4ZuWvPVpWp5jVnF7Tb4OJJkBoB4zow==" saltValue="Gs45QAY5ZJ6YLIOAl+zQPg==" spinCount="100000" sheet="1" objects="1" scenarios="1"/>
  <mergeCells count="429">
    <mergeCell ref="A409:C411"/>
    <mergeCell ref="D409:D411"/>
    <mergeCell ref="A1054:C1056"/>
    <mergeCell ref="D1054:D1056"/>
    <mergeCell ref="A718:C720"/>
    <mergeCell ref="D718:D720"/>
    <mergeCell ref="A512:C514"/>
    <mergeCell ref="D512:D514"/>
    <mergeCell ref="A515:A521"/>
    <mergeCell ref="A548:C550"/>
    <mergeCell ref="D548:D550"/>
    <mergeCell ref="A657:C659"/>
    <mergeCell ref="D657:D659"/>
    <mergeCell ref="A641:A645"/>
    <mergeCell ref="A646:C648"/>
    <mergeCell ref="D646:D648"/>
    <mergeCell ref="A649:A652"/>
    <mergeCell ref="A660:A668"/>
    <mergeCell ref="A700:C702"/>
    <mergeCell ref="D700:D702"/>
    <mergeCell ref="A682:C684"/>
    <mergeCell ref="A705:C707"/>
    <mergeCell ref="D705:D707"/>
    <mergeCell ref="D682:D684"/>
    <mergeCell ref="B1:Q1"/>
    <mergeCell ref="A5:C7"/>
    <mergeCell ref="D5:D7"/>
    <mergeCell ref="A9:C11"/>
    <mergeCell ref="D9:D11"/>
    <mergeCell ref="A13:C15"/>
    <mergeCell ref="D13:D15"/>
    <mergeCell ref="L4:Q4"/>
    <mergeCell ref="F4:K4"/>
    <mergeCell ref="A2:Q2"/>
    <mergeCell ref="A3:Q3"/>
    <mergeCell ref="D850:D852"/>
    <mergeCell ref="A853:A855"/>
    <mergeCell ref="D881:D883"/>
    <mergeCell ref="A714:A717"/>
    <mergeCell ref="A568:C570"/>
    <mergeCell ref="A774:C776"/>
    <mergeCell ref="D774:D776"/>
    <mergeCell ref="D840:D842"/>
    <mergeCell ref="A790:C792"/>
    <mergeCell ref="D790:D792"/>
    <mergeCell ref="A793:A805"/>
    <mergeCell ref="A688:A690"/>
    <mergeCell ref="A691:C693"/>
    <mergeCell ref="D691:D693"/>
    <mergeCell ref="A685:A687"/>
    <mergeCell ref="D678:D680"/>
    <mergeCell ref="A722:C724"/>
    <mergeCell ref="D722:D724"/>
    <mergeCell ref="A756:A761"/>
    <mergeCell ref="D762:D764"/>
    <mergeCell ref="A711:C713"/>
    <mergeCell ref="D711:D713"/>
    <mergeCell ref="A840:C842"/>
    <mergeCell ref="D825:D827"/>
    <mergeCell ref="A843:A849"/>
    <mergeCell ref="A490:C492"/>
    <mergeCell ref="D490:D492"/>
    <mergeCell ref="A694:A696"/>
    <mergeCell ref="A697:A699"/>
    <mergeCell ref="A552:C554"/>
    <mergeCell ref="D552:D554"/>
    <mergeCell ref="A556:C558"/>
    <mergeCell ref="D556:D558"/>
    <mergeCell ref="A560:C562"/>
    <mergeCell ref="D560:D562"/>
    <mergeCell ref="A564:C566"/>
    <mergeCell ref="D564:D566"/>
    <mergeCell ref="A678:C680"/>
    <mergeCell ref="A669:A677"/>
    <mergeCell ref="A530:A531"/>
    <mergeCell ref="A609:A621"/>
    <mergeCell ref="A573:C575"/>
    <mergeCell ref="D573:D575"/>
    <mergeCell ref="D568:D570"/>
    <mergeCell ref="A576:A580"/>
    <mergeCell ref="A581:A585"/>
    <mergeCell ref="A586:A590"/>
    <mergeCell ref="A592:C594"/>
    <mergeCell ref="D592:D594"/>
    <mergeCell ref="A571:A572"/>
    <mergeCell ref="A638:C640"/>
    <mergeCell ref="D638:D640"/>
    <mergeCell ref="A622:C624"/>
    <mergeCell ref="D622:D624"/>
    <mergeCell ref="A625:A637"/>
    <mergeCell ref="A595:A598"/>
    <mergeCell ref="A599:A602"/>
    <mergeCell ref="A606:C608"/>
    <mergeCell ref="D606:D608"/>
    <mergeCell ref="A544:C546"/>
    <mergeCell ref="D544:D546"/>
    <mergeCell ref="A540:C542"/>
    <mergeCell ref="D540:D542"/>
    <mergeCell ref="A475:C477"/>
    <mergeCell ref="D475:D477"/>
    <mergeCell ref="A478:A482"/>
    <mergeCell ref="A498:A500"/>
    <mergeCell ref="A484:C486"/>
    <mergeCell ref="D484:D486"/>
    <mergeCell ref="A487:A489"/>
    <mergeCell ref="A493:A494"/>
    <mergeCell ref="A522:C524"/>
    <mergeCell ref="D522:D524"/>
    <mergeCell ref="A502:C504"/>
    <mergeCell ref="D502:D504"/>
    <mergeCell ref="A505:A511"/>
    <mergeCell ref="A532:C534"/>
    <mergeCell ref="D532:D534"/>
    <mergeCell ref="A536:C538"/>
    <mergeCell ref="D536:D538"/>
    <mergeCell ref="A525:A526"/>
    <mergeCell ref="A527:C529"/>
    <mergeCell ref="D527:D529"/>
    <mergeCell ref="A364:C366"/>
    <mergeCell ref="D364:D366"/>
    <mergeCell ref="A367:A369"/>
    <mergeCell ref="A379:C381"/>
    <mergeCell ref="D379:D381"/>
    <mergeCell ref="A467:C469"/>
    <mergeCell ref="D467:D469"/>
    <mergeCell ref="A383:A388"/>
    <mergeCell ref="A389:C391"/>
    <mergeCell ref="D389:D391"/>
    <mergeCell ref="A392:A398"/>
    <mergeCell ref="A399:C401"/>
    <mergeCell ref="D399:D401"/>
    <mergeCell ref="A402:A408"/>
    <mergeCell ref="A414:C416"/>
    <mergeCell ref="D414:D416"/>
    <mergeCell ref="A447:C449"/>
    <mergeCell ref="D447:D449"/>
    <mergeCell ref="A450:A456"/>
    <mergeCell ref="A457:C459"/>
    <mergeCell ref="D457:D459"/>
    <mergeCell ref="A460:A466"/>
    <mergeCell ref="A417:A423"/>
    <mergeCell ref="A424:C426"/>
    <mergeCell ref="A357:C359"/>
    <mergeCell ref="D357:D359"/>
    <mergeCell ref="A360:A363"/>
    <mergeCell ref="A251:A252"/>
    <mergeCell ref="D216:D218"/>
    <mergeCell ref="A219:A220"/>
    <mergeCell ref="A226:C228"/>
    <mergeCell ref="D226:D228"/>
    <mergeCell ref="A229:A230"/>
    <mergeCell ref="A266:A268"/>
    <mergeCell ref="A269:A271"/>
    <mergeCell ref="A272:C274"/>
    <mergeCell ref="D272:D274"/>
    <mergeCell ref="A241:C243"/>
    <mergeCell ref="A236:C238"/>
    <mergeCell ref="D236:D238"/>
    <mergeCell ref="D241:D243"/>
    <mergeCell ref="A284:A285"/>
    <mergeCell ref="A286:A287"/>
    <mergeCell ref="D281:D283"/>
    <mergeCell ref="A281:C283"/>
    <mergeCell ref="A297:C299"/>
    <mergeCell ref="D297:D299"/>
    <mergeCell ref="A291:A293"/>
    <mergeCell ref="A151:A155"/>
    <mergeCell ref="A156:C158"/>
    <mergeCell ref="D156:D158"/>
    <mergeCell ref="A160:C162"/>
    <mergeCell ref="A231:C233"/>
    <mergeCell ref="D231:D233"/>
    <mergeCell ref="A173:C175"/>
    <mergeCell ref="D173:D175"/>
    <mergeCell ref="A177:C179"/>
    <mergeCell ref="D177:D179"/>
    <mergeCell ref="A216:C218"/>
    <mergeCell ref="A203:C205"/>
    <mergeCell ref="D203:D205"/>
    <mergeCell ref="A208:C210"/>
    <mergeCell ref="D208:D210"/>
    <mergeCell ref="D181:D183"/>
    <mergeCell ref="A212:C214"/>
    <mergeCell ref="D212:D214"/>
    <mergeCell ref="A221:C223"/>
    <mergeCell ref="D221:D223"/>
    <mergeCell ref="D169:D171"/>
    <mergeCell ref="A181:C183"/>
    <mergeCell ref="F18:T18"/>
    <mergeCell ref="D160:D162"/>
    <mergeCell ref="A125:A126"/>
    <mergeCell ref="A127:C129"/>
    <mergeCell ref="D127:D129"/>
    <mergeCell ref="A130:A133"/>
    <mergeCell ref="A136:C138"/>
    <mergeCell ref="D136:D138"/>
    <mergeCell ref="A139:A141"/>
    <mergeCell ref="A142:C144"/>
    <mergeCell ref="D142:D144"/>
    <mergeCell ref="A37:C39"/>
    <mergeCell ref="D37:D39"/>
    <mergeCell ref="A68:C70"/>
    <mergeCell ref="D68:D70"/>
    <mergeCell ref="A98:C100"/>
    <mergeCell ref="D98:D100"/>
    <mergeCell ref="A88:A91"/>
    <mergeCell ref="A122:C124"/>
    <mergeCell ref="D122:D124"/>
    <mergeCell ref="A94:C96"/>
    <mergeCell ref="A76:C78"/>
    <mergeCell ref="A101:A104"/>
    <mergeCell ref="A85:C87"/>
    <mergeCell ref="D94:D96"/>
    <mergeCell ref="A52:C54"/>
    <mergeCell ref="D52:D54"/>
    <mergeCell ref="A106:C108"/>
    <mergeCell ref="D106:D108"/>
    <mergeCell ref="A931:C933"/>
    <mergeCell ref="D931:D933"/>
    <mergeCell ref="A972:C974"/>
    <mergeCell ref="D972:D974"/>
    <mergeCell ref="A353:C355"/>
    <mergeCell ref="D353:D355"/>
    <mergeCell ref="D148:D150"/>
    <mergeCell ref="A79:A80"/>
    <mergeCell ref="A81:A82"/>
    <mergeCell ref="A373:A376"/>
    <mergeCell ref="A145:A147"/>
    <mergeCell ref="A148:C150"/>
    <mergeCell ref="D85:D87"/>
    <mergeCell ref="A110:C112"/>
    <mergeCell ref="D110:D112"/>
    <mergeCell ref="A300:A301"/>
    <mergeCell ref="A302:A303"/>
    <mergeCell ref="A288:C290"/>
    <mergeCell ref="D288:D290"/>
    <mergeCell ref="A1006:A1007"/>
    <mergeCell ref="B1008:C1010"/>
    <mergeCell ref="D1008:D1010"/>
    <mergeCell ref="B1003:C1005"/>
    <mergeCell ref="D1003:D1005"/>
    <mergeCell ref="A928:A930"/>
    <mergeCell ref="A920:A924"/>
    <mergeCell ref="A925:C927"/>
    <mergeCell ref="A163:A168"/>
    <mergeCell ref="A169:C171"/>
    <mergeCell ref="A980:C982"/>
    <mergeCell ref="D980:D982"/>
    <mergeCell ref="A988:C990"/>
    <mergeCell ref="D988:D990"/>
    <mergeCell ref="A997:C999"/>
    <mergeCell ref="D997:D999"/>
    <mergeCell ref="A993:C995"/>
    <mergeCell ref="D993:D995"/>
    <mergeCell ref="A185:C187"/>
    <mergeCell ref="D185:D187"/>
    <mergeCell ref="A495:C497"/>
    <mergeCell ref="D495:D497"/>
    <mergeCell ref="A370:C372"/>
    <mergeCell ref="D370:D372"/>
    <mergeCell ref="D1079:D1081"/>
    <mergeCell ref="A1046:C1048"/>
    <mergeCell ref="D1046:D1048"/>
    <mergeCell ref="A1049:A1053"/>
    <mergeCell ref="A19:C21"/>
    <mergeCell ref="D19:D21"/>
    <mergeCell ref="A934:A937"/>
    <mergeCell ref="A938:A939"/>
    <mergeCell ref="A948:C950"/>
    <mergeCell ref="D948:D950"/>
    <mergeCell ref="A953:C955"/>
    <mergeCell ref="D953:D955"/>
    <mergeCell ref="A976:C978"/>
    <mergeCell ref="D976:D978"/>
    <mergeCell ref="A347:C349"/>
    <mergeCell ref="D347:D349"/>
    <mergeCell ref="A350:A352"/>
    <mergeCell ref="A729:C731"/>
    <mergeCell ref="D925:D927"/>
    <mergeCell ref="A42:C44"/>
    <mergeCell ref="D42:D44"/>
    <mergeCell ref="A45:A46"/>
    <mergeCell ref="A47:C49"/>
    <mergeCell ref="D47:D49"/>
    <mergeCell ref="A1012:C1014"/>
    <mergeCell ref="D1012:D1014"/>
    <mergeCell ref="A1015:A1019"/>
    <mergeCell ref="A1020:C1022"/>
    <mergeCell ref="D1020:D1022"/>
    <mergeCell ref="A1030:C1032"/>
    <mergeCell ref="D1030:D1032"/>
    <mergeCell ref="A1033:A1037"/>
    <mergeCell ref="A1038:C1040"/>
    <mergeCell ref="D1038:D1040"/>
    <mergeCell ref="A1024:C1026"/>
    <mergeCell ref="D1024:D1026"/>
    <mergeCell ref="A1027:A1028"/>
    <mergeCell ref="A1058:C1060"/>
    <mergeCell ref="D1058:D1060"/>
    <mergeCell ref="A1073:C1075"/>
    <mergeCell ref="D1073:D1075"/>
    <mergeCell ref="A1077:A1078"/>
    <mergeCell ref="A23:C25"/>
    <mergeCell ref="D23:D25"/>
    <mergeCell ref="A26:A27"/>
    <mergeCell ref="A28:C30"/>
    <mergeCell ref="D28:D30"/>
    <mergeCell ref="A35:A36"/>
    <mergeCell ref="A31:A34"/>
    <mergeCell ref="A196:C198"/>
    <mergeCell ref="D196:D198"/>
    <mergeCell ref="D76:D78"/>
    <mergeCell ref="A56:C58"/>
    <mergeCell ref="D56:D58"/>
    <mergeCell ref="A59:A67"/>
    <mergeCell ref="A71:A75"/>
    <mergeCell ref="A118:A121"/>
    <mergeCell ref="A115:C117"/>
    <mergeCell ref="D115:D117"/>
    <mergeCell ref="A192:C194"/>
    <mergeCell ref="D192:D194"/>
    <mergeCell ref="E272:E274"/>
    <mergeCell ref="A275:A277"/>
    <mergeCell ref="A278:A280"/>
    <mergeCell ref="A244:A245"/>
    <mergeCell ref="A246:A247"/>
    <mergeCell ref="A253:C255"/>
    <mergeCell ref="D253:D255"/>
    <mergeCell ref="A258:C260"/>
    <mergeCell ref="D258:D260"/>
    <mergeCell ref="A263:C265"/>
    <mergeCell ref="D263:D265"/>
    <mergeCell ref="E263:E265"/>
    <mergeCell ref="A256:A257"/>
    <mergeCell ref="A248:C250"/>
    <mergeCell ref="D248:D250"/>
    <mergeCell ref="A294:A296"/>
    <mergeCell ref="A304:C306"/>
    <mergeCell ref="D304:D306"/>
    <mergeCell ref="A307:A308"/>
    <mergeCell ref="A309:A310"/>
    <mergeCell ref="A311:C313"/>
    <mergeCell ref="D311:D313"/>
    <mergeCell ref="E323:E325"/>
    <mergeCell ref="A326:A328"/>
    <mergeCell ref="A342:A346"/>
    <mergeCell ref="D339:D341"/>
    <mergeCell ref="A339:C341"/>
    <mergeCell ref="A318:C320"/>
    <mergeCell ref="D318:D320"/>
    <mergeCell ref="A321:A322"/>
    <mergeCell ref="A323:C325"/>
    <mergeCell ref="D323:D325"/>
    <mergeCell ref="A329:C331"/>
    <mergeCell ref="D329:D331"/>
    <mergeCell ref="A334:C336"/>
    <mergeCell ref="D334:D336"/>
    <mergeCell ref="D424:D426"/>
    <mergeCell ref="A429:C431"/>
    <mergeCell ref="D429:D431"/>
    <mergeCell ref="A432:A437"/>
    <mergeCell ref="A438:C441"/>
    <mergeCell ref="D438:D441"/>
    <mergeCell ref="A968:C970"/>
    <mergeCell ref="D968:D970"/>
    <mergeCell ref="D729:D731"/>
    <mergeCell ref="A725:A726"/>
    <mergeCell ref="A727:A728"/>
    <mergeCell ref="A734:A735"/>
    <mergeCell ref="A736:C738"/>
    <mergeCell ref="D736:D738"/>
    <mergeCell ref="A739:A740"/>
    <mergeCell ref="A742:C744"/>
    <mergeCell ref="D742:D744"/>
    <mergeCell ref="A745:A746"/>
    <mergeCell ref="A747:C749"/>
    <mergeCell ref="D747:D749"/>
    <mergeCell ref="A750:A755"/>
    <mergeCell ref="A762:C764"/>
    <mergeCell ref="D917:D919"/>
    <mergeCell ref="A868:A873"/>
    <mergeCell ref="A765:A773"/>
    <mergeCell ref="A825:C827"/>
    <mergeCell ref="A917:C919"/>
    <mergeCell ref="A887:C889"/>
    <mergeCell ref="D887:D889"/>
    <mergeCell ref="A890:A896"/>
    <mergeCell ref="A897:C899"/>
    <mergeCell ref="A911:C913"/>
    <mergeCell ref="D911:D913"/>
    <mergeCell ref="A828:A838"/>
    <mergeCell ref="A777:A789"/>
    <mergeCell ref="A806:C808"/>
    <mergeCell ref="D806:D808"/>
    <mergeCell ref="A810:A824"/>
    <mergeCell ref="D904:D906"/>
    <mergeCell ref="A907:A910"/>
    <mergeCell ref="A884:A886"/>
    <mergeCell ref="A856:C858"/>
    <mergeCell ref="D856:D858"/>
    <mergeCell ref="D874:D876"/>
    <mergeCell ref="A877:A880"/>
    <mergeCell ref="A881:C883"/>
    <mergeCell ref="A874:C876"/>
    <mergeCell ref="A850:C852"/>
    <mergeCell ref="A1065:C1067"/>
    <mergeCell ref="D1065:D1067"/>
    <mergeCell ref="A1068:A1072"/>
    <mergeCell ref="A1083:C1085"/>
    <mergeCell ref="D1083:D1085"/>
    <mergeCell ref="A1079:C1081"/>
    <mergeCell ref="A914:A916"/>
    <mergeCell ref="A861:C863"/>
    <mergeCell ref="D861:D863"/>
    <mergeCell ref="A865:C867"/>
    <mergeCell ref="D865:D867"/>
    <mergeCell ref="A984:C986"/>
    <mergeCell ref="D984:D986"/>
    <mergeCell ref="D897:D899"/>
    <mergeCell ref="A900:A903"/>
    <mergeCell ref="A904:C906"/>
    <mergeCell ref="A940:C942"/>
    <mergeCell ref="D940:D942"/>
    <mergeCell ref="A944:C946"/>
    <mergeCell ref="D944:D946"/>
    <mergeCell ref="A958:C960"/>
    <mergeCell ref="D958:D960"/>
    <mergeCell ref="A961:A963"/>
    <mergeCell ref="A964:A96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jdab</dc:creator>
  <cp:lastModifiedBy>admin form</cp:lastModifiedBy>
  <cp:lastPrinted>2025-10-15T11:57:14Z</cp:lastPrinted>
  <dcterms:created xsi:type="dcterms:W3CDTF">2015-11-26T11:16:54Z</dcterms:created>
  <dcterms:modified xsi:type="dcterms:W3CDTF">2025-11-28T13:18:46Z</dcterms:modified>
</cp:coreProperties>
</file>