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en_skoroszyt"/>
  <bookViews>
    <workbookView xWindow="-120" yWindow="-120" windowWidth="24240" windowHeight="13740"/>
  </bookViews>
  <sheets>
    <sheet name="Arkusz1" sheetId="1" r:id="rId1"/>
  </sheets>
  <definedNames>
    <definedName name="_xlnm._FilterDatabase" localSheetId="0" hidden="1">Arkusz1!$A$1:$AG$895</definedName>
  </definedNames>
  <calcPr calcId="124519"/>
</workbook>
</file>

<file path=xl/calcChain.xml><?xml version="1.0" encoding="utf-8"?>
<calcChain xmlns="http://schemas.openxmlformats.org/spreadsheetml/2006/main">
  <c r="AD175" i="1"/>
  <c r="AD174"/>
  <c r="AD170"/>
  <c r="AD169"/>
  <c r="AD343"/>
  <c r="AD342"/>
  <c r="AD345"/>
  <c r="AD344"/>
  <c r="AD524"/>
  <c r="AD525"/>
  <c r="AD526"/>
  <c r="AD527"/>
  <c r="AD528"/>
  <c r="AD529"/>
  <c r="AD530"/>
  <c r="AD531"/>
  <c r="AD532"/>
  <c r="AD533"/>
  <c r="AD534"/>
  <c r="AD535"/>
  <c r="AD523"/>
  <c r="AD369"/>
  <c r="AD370"/>
  <c r="AD371"/>
  <c r="AD372"/>
  <c r="AD373"/>
  <c r="AD374"/>
  <c r="AD368"/>
  <c r="AD350"/>
  <c r="AD351"/>
  <c r="AD352"/>
  <c r="AD353"/>
  <c r="AD354"/>
  <c r="AD349"/>
  <c r="AD326"/>
  <c r="AD327"/>
  <c r="AD328"/>
  <c r="AD329"/>
  <c r="AD330"/>
  <c r="AD331"/>
  <c r="AD332"/>
  <c r="AD333"/>
  <c r="AD334"/>
  <c r="AD335"/>
  <c r="AD336"/>
  <c r="AD337"/>
  <c r="AD338"/>
  <c r="AD325"/>
  <c r="AD66"/>
  <c r="AD67"/>
  <c r="AD65"/>
  <c r="AD465"/>
  <c r="AD466"/>
  <c r="AD467"/>
  <c r="AD468"/>
  <c r="AD469"/>
  <c r="AD470"/>
  <c r="AD464"/>
  <c r="AD455"/>
  <c r="AD456"/>
  <c r="AD457"/>
  <c r="AD458"/>
  <c r="AD459"/>
  <c r="AD460"/>
  <c r="AD454"/>
  <c r="AD475"/>
  <c r="AD476"/>
  <c r="AD477"/>
  <c r="AD478"/>
  <c r="AD479"/>
  <c r="AD474"/>
  <c r="AD615"/>
  <c r="AD616"/>
  <c r="AD617"/>
  <c r="AD618"/>
  <c r="AD619"/>
  <c r="AD620"/>
  <c r="AD621"/>
  <c r="AD622"/>
  <c r="AD614"/>
  <c r="AD610"/>
  <c r="AD609"/>
  <c r="AD677"/>
  <c r="AD678"/>
  <c r="AD679"/>
  <c r="AD680"/>
  <c r="AD681"/>
  <c r="AD682"/>
  <c r="AD676"/>
  <c r="AD434"/>
  <c r="AD410"/>
  <c r="AD73"/>
  <c r="AD287"/>
  <c r="AD288"/>
  <c r="AD289"/>
  <c r="AD290"/>
  <c r="AD286"/>
  <c r="AD291"/>
  <c r="AD37"/>
  <c r="AD38"/>
  <c r="AD39"/>
  <c r="AD36"/>
  <c r="AD823" l="1"/>
  <c r="AD32"/>
  <c r="AD398" l="1"/>
  <c r="AF398" s="1"/>
  <c r="AF397" s="1"/>
  <c r="AG397" s="1"/>
  <c r="AD838"/>
  <c r="AD397" l="1"/>
  <c r="AD893"/>
  <c r="AD892"/>
  <c r="AD891"/>
  <c r="AD890"/>
  <c r="AD889"/>
  <c r="AD885"/>
  <c r="AD884"/>
  <c r="AD883"/>
  <c r="AD882"/>
  <c r="AD881"/>
  <c r="AD877"/>
  <c r="AD876"/>
  <c r="AD875"/>
  <c r="AD874"/>
  <c r="AD873"/>
  <c r="AD869"/>
  <c r="AD865"/>
  <c r="AD861"/>
  <c r="AD860"/>
  <c r="AD856"/>
  <c r="AD852"/>
  <c r="AD848"/>
  <c r="AD847"/>
  <c r="AD846"/>
  <c r="AD845"/>
  <c r="AD844"/>
  <c r="AD843"/>
  <c r="AD842"/>
  <c r="AD834"/>
  <c r="AD833"/>
  <c r="AD832"/>
  <c r="AD828"/>
  <c r="AD827"/>
  <c r="AD819"/>
  <c r="AD815"/>
  <c r="AD811"/>
  <c r="AD810"/>
  <c r="AD806"/>
  <c r="AD805"/>
  <c r="AD801"/>
  <c r="AD800"/>
  <c r="AD799"/>
  <c r="AD798"/>
  <c r="AD797"/>
  <c r="AD796"/>
  <c r="AD792"/>
  <c r="AD791"/>
  <c r="AD790"/>
  <c r="AD786"/>
  <c r="AD785"/>
  <c r="AD784"/>
  <c r="AD780"/>
  <c r="AD779"/>
  <c r="AD778"/>
  <c r="AD774"/>
  <c r="AD773"/>
  <c r="AD772"/>
  <c r="AD771"/>
  <c r="AD770"/>
  <c r="AD766"/>
  <c r="AD765"/>
  <c r="AD764"/>
  <c r="AD760"/>
  <c r="AD759"/>
  <c r="AD758"/>
  <c r="AD757"/>
  <c r="AD753"/>
  <c r="AD752"/>
  <c r="AD751"/>
  <c r="AD750"/>
  <c r="AD746"/>
  <c r="AD745"/>
  <c r="AD744"/>
  <c r="AD743"/>
  <c r="AD742"/>
  <c r="AD741"/>
  <c r="AD740"/>
  <c r="AD736"/>
  <c r="AD735"/>
  <c r="AD734"/>
  <c r="AD730"/>
  <c r="AD729"/>
  <c r="AD728"/>
  <c r="AD727"/>
  <c r="AD723"/>
  <c r="AD722"/>
  <c r="AD721"/>
  <c r="AD720"/>
  <c r="AD719"/>
  <c r="AD718"/>
  <c r="AD714"/>
  <c r="AD710"/>
  <c r="AD709"/>
  <c r="AD705"/>
  <c r="AD704"/>
  <c r="AD703"/>
  <c r="AD702"/>
  <c r="AD701"/>
  <c r="AD700"/>
  <c r="AD699"/>
  <c r="AD698"/>
  <c r="AD697"/>
  <c r="AD696"/>
  <c r="AD695"/>
  <c r="AD694"/>
  <c r="AD693"/>
  <c r="AD689"/>
  <c r="AF689" s="1"/>
  <c r="AD688"/>
  <c r="AF688" s="1"/>
  <c r="AD687"/>
  <c r="AF687" s="1"/>
  <c r="AD686"/>
  <c r="AD672"/>
  <c r="AD671"/>
  <c r="AD670"/>
  <c r="AD669"/>
  <c r="AD668"/>
  <c r="AD667"/>
  <c r="AD666"/>
  <c r="AD665"/>
  <c r="AD664"/>
  <c r="AD663"/>
  <c r="AD662"/>
  <c r="AD661"/>
  <c r="AD657"/>
  <c r="AD656"/>
  <c r="AD655"/>
  <c r="AD654"/>
  <c r="AD653"/>
  <c r="AD652"/>
  <c r="AD651"/>
  <c r="AD650"/>
  <c r="AD649"/>
  <c r="AD648"/>
  <c r="AD647"/>
  <c r="AD646"/>
  <c r="AD645"/>
  <c r="AD644"/>
  <c r="AD643"/>
  <c r="AD642"/>
  <c r="AD638"/>
  <c r="AD637"/>
  <c r="AD636"/>
  <c r="AD635"/>
  <c r="AD634"/>
  <c r="AD633"/>
  <c r="AD632"/>
  <c r="AD631"/>
  <c r="AD630"/>
  <c r="AD629"/>
  <c r="AD628"/>
  <c r="AD627"/>
  <c r="AD626"/>
  <c r="AD605"/>
  <c r="AD604"/>
  <c r="AD603"/>
  <c r="AD599"/>
  <c r="AD598"/>
  <c r="AD597"/>
  <c r="AD596"/>
  <c r="AD592"/>
  <c r="AD591"/>
  <c r="AD590"/>
  <c r="AD589"/>
  <c r="AD585"/>
  <c r="AD584"/>
  <c r="AD580"/>
  <c r="AD579"/>
  <c r="AD575"/>
  <c r="AD574"/>
  <c r="AD573"/>
  <c r="AD572"/>
  <c r="AD568"/>
  <c r="AD564"/>
  <c r="AD563"/>
  <c r="AD562"/>
  <c r="AD561"/>
  <c r="AD557"/>
  <c r="AD556"/>
  <c r="AD555"/>
  <c r="AD554"/>
  <c r="AD553"/>
  <c r="AD552"/>
  <c r="AD551"/>
  <c r="AD550"/>
  <c r="AD549"/>
  <c r="AD545"/>
  <c r="AD544"/>
  <c r="AD543"/>
  <c r="AD542"/>
  <c r="AD541"/>
  <c r="AD540"/>
  <c r="AD539"/>
  <c r="AD519"/>
  <c r="AD518"/>
  <c r="AD517"/>
  <c r="AD516"/>
  <c r="AD515"/>
  <c r="AD514"/>
  <c r="AD513"/>
  <c r="AD512"/>
  <c r="AD511"/>
  <c r="AD507"/>
  <c r="AD506"/>
  <c r="AD505"/>
  <c r="AD504"/>
  <c r="AD503"/>
  <c r="AD502"/>
  <c r="AD501"/>
  <c r="AD500"/>
  <c r="AD499"/>
  <c r="AD498"/>
  <c r="AD497"/>
  <c r="AD496"/>
  <c r="AD495"/>
  <c r="AD494"/>
  <c r="AD493"/>
  <c r="AD492"/>
  <c r="AD488"/>
  <c r="AD487"/>
  <c r="AD486"/>
  <c r="AD485"/>
  <c r="AD484"/>
  <c r="AD483"/>
  <c r="AD450"/>
  <c r="AD449"/>
  <c r="AD445"/>
  <c r="AD444"/>
  <c r="AD440"/>
  <c r="AD439"/>
  <c r="AD435"/>
  <c r="AD430"/>
  <c r="AD426"/>
  <c r="AD422"/>
  <c r="AD418"/>
  <c r="AD414"/>
  <c r="AD406"/>
  <c r="AD402"/>
  <c r="AD394"/>
  <c r="AD393"/>
  <c r="AD389"/>
  <c r="AD388"/>
  <c r="AD384"/>
  <c r="AD383"/>
  <c r="AD382"/>
  <c r="AD381"/>
  <c r="AD380"/>
  <c r="AD379"/>
  <c r="AD378"/>
  <c r="AD364"/>
  <c r="AD363"/>
  <c r="AD362"/>
  <c r="AD361"/>
  <c r="AD360"/>
  <c r="AD359"/>
  <c r="AD358"/>
  <c r="AD321"/>
  <c r="AD316"/>
  <c r="AD315"/>
  <c r="AD314"/>
  <c r="AD313"/>
  <c r="AD308"/>
  <c r="AD307"/>
  <c r="AD303"/>
  <c r="AD302"/>
  <c r="AD301"/>
  <c r="AD297"/>
  <c r="AD296"/>
  <c r="AD295"/>
  <c r="AD282"/>
  <c r="AD281"/>
  <c r="AF281" s="1"/>
  <c r="AD280"/>
  <c r="AD279"/>
  <c r="AD278"/>
  <c r="AD273"/>
  <c r="AD272"/>
  <c r="AD271"/>
  <c r="AD270"/>
  <c r="AD266"/>
  <c r="AD265"/>
  <c r="AD264"/>
  <c r="AD263"/>
  <c r="AD259"/>
  <c r="AD258"/>
  <c r="AD257"/>
  <c r="AD256"/>
  <c r="AD252"/>
  <c r="AD251"/>
  <c r="AD250"/>
  <c r="AD249"/>
  <c r="AD248"/>
  <c r="AD247"/>
  <c r="AD243"/>
  <c r="AD242"/>
  <c r="AD241"/>
  <c r="AD240"/>
  <c r="AD239"/>
  <c r="AD238"/>
  <c r="AD234"/>
  <c r="AD233"/>
  <c r="AD232"/>
  <c r="AD231"/>
  <c r="AD230"/>
  <c r="AD229"/>
  <c r="AD225"/>
  <c r="AD224"/>
  <c r="AD220"/>
  <c r="AD219"/>
  <c r="AD215"/>
  <c r="AD214"/>
  <c r="AD213"/>
  <c r="AD209"/>
  <c r="AD208"/>
  <c r="AD204"/>
  <c r="AD203"/>
  <c r="AD199"/>
  <c r="AD198"/>
  <c r="AD197"/>
  <c r="AD196"/>
  <c r="AD192"/>
  <c r="AD191"/>
  <c r="AD187"/>
  <c r="AD186"/>
  <c r="AD185"/>
  <c r="AD184"/>
  <c r="AD180"/>
  <c r="AD179"/>
  <c r="AD165"/>
  <c r="AD164"/>
  <c r="AD160"/>
  <c r="AD159"/>
  <c r="AD155"/>
  <c r="AD151"/>
  <c r="AD147"/>
  <c r="AD146"/>
  <c r="AD145"/>
  <c r="AD144"/>
  <c r="AD143"/>
  <c r="AD142"/>
  <c r="AD138"/>
  <c r="AD134"/>
  <c r="AD133"/>
  <c r="AD132"/>
  <c r="AD131"/>
  <c r="AD130"/>
  <c r="AD126"/>
  <c r="AD125"/>
  <c r="AD124"/>
  <c r="AD120"/>
  <c r="AD119"/>
  <c r="AD118"/>
  <c r="AD114"/>
  <c r="AF114" s="1"/>
  <c r="AD113"/>
  <c r="AF113" s="1"/>
  <c r="AD112"/>
  <c r="AD111"/>
  <c r="AD110"/>
  <c r="AD109"/>
  <c r="AD105"/>
  <c r="AD104"/>
  <c r="AD100"/>
  <c r="AD99"/>
  <c r="AD98"/>
  <c r="AD97"/>
  <c r="AD93"/>
  <c r="AD92"/>
  <c r="AD88"/>
  <c r="AD87"/>
  <c r="AD86"/>
  <c r="AD85"/>
  <c r="AD84"/>
  <c r="AD83"/>
  <c r="AD82"/>
  <c r="AD81"/>
  <c r="AD80"/>
  <c r="AD79"/>
  <c r="AD78"/>
  <c r="AD77"/>
  <c r="AD69"/>
  <c r="AF69" s="1"/>
  <c r="AD68"/>
  <c r="AD61"/>
  <c r="AD57"/>
  <c r="AD56"/>
  <c r="AD55"/>
  <c r="AD54"/>
  <c r="AD53"/>
  <c r="AD52"/>
  <c r="AD48"/>
  <c r="AF48" s="1"/>
  <c r="AD47"/>
  <c r="AF47" s="1"/>
  <c r="AD46"/>
  <c r="AD45"/>
  <c r="AD44"/>
  <c r="AD43"/>
  <c r="AD28"/>
  <c r="AD24"/>
  <c r="AD23"/>
  <c r="AD22"/>
  <c r="AD21"/>
  <c r="AD17"/>
  <c r="AD16"/>
  <c r="AD12"/>
  <c r="AD11"/>
  <c r="AD7"/>
  <c r="AD6"/>
  <c r="AD285" l="1"/>
  <c r="AD64"/>
  <c r="AD108"/>
  <c r="AD42"/>
  <c r="AD96"/>
  <c r="AD685"/>
  <c r="AF686"/>
  <c r="AF685" s="1"/>
  <c r="AG685" s="1"/>
  <c r="AF657"/>
  <c r="AF656"/>
  <c r="AF655"/>
  <c r="AF654"/>
  <c r="AF653"/>
  <c r="AF652"/>
  <c r="AF651"/>
  <c r="AF650"/>
  <c r="AF649"/>
  <c r="AF648"/>
  <c r="AF647"/>
  <c r="AF646"/>
  <c r="AF645"/>
  <c r="AF644"/>
  <c r="AF643"/>
  <c r="AF642"/>
  <c r="AF638"/>
  <c r="AF637"/>
  <c r="AF636"/>
  <c r="AF635"/>
  <c r="AF634"/>
  <c r="AF633"/>
  <c r="AF632"/>
  <c r="AF631"/>
  <c r="AF630"/>
  <c r="AF629"/>
  <c r="AF628"/>
  <c r="AF627"/>
  <c r="AF291"/>
  <c r="AD72"/>
  <c r="AF61"/>
  <c r="AF60" s="1"/>
  <c r="AF780"/>
  <c r="AF779"/>
  <c r="AF774"/>
  <c r="AF773"/>
  <c r="AF772"/>
  <c r="AF771"/>
  <c r="AF770"/>
  <c r="AF766"/>
  <c r="AF765"/>
  <c r="AF764"/>
  <c r="AF760"/>
  <c r="AF759"/>
  <c r="AF758"/>
  <c r="AF757"/>
  <c r="AF753"/>
  <c r="AF752"/>
  <c r="AF751"/>
  <c r="AF746"/>
  <c r="AF745"/>
  <c r="AF744"/>
  <c r="AF743"/>
  <c r="AF742"/>
  <c r="AF741"/>
  <c r="AF740"/>
  <c r="AF736"/>
  <c r="AF735"/>
  <c r="AF734"/>
  <c r="AF730"/>
  <c r="AF729"/>
  <c r="AF728"/>
  <c r="AF727"/>
  <c r="AF723"/>
  <c r="AF722"/>
  <c r="AF721"/>
  <c r="AF720"/>
  <c r="AF719"/>
  <c r="AF714"/>
  <c r="AF713" s="1"/>
  <c r="AF710"/>
  <c r="AF709"/>
  <c r="AF708" s="1"/>
  <c r="AF705"/>
  <c r="AF704"/>
  <c r="AF703"/>
  <c r="AF702"/>
  <c r="AF701"/>
  <c r="AF700"/>
  <c r="AF699"/>
  <c r="AF698"/>
  <c r="AF697"/>
  <c r="AF696"/>
  <c r="AF695"/>
  <c r="AF694"/>
  <c r="AF682"/>
  <c r="AF681"/>
  <c r="AF680"/>
  <c r="AF679"/>
  <c r="AF678"/>
  <c r="AF677"/>
  <c r="AF672"/>
  <c r="AF671"/>
  <c r="AF670"/>
  <c r="AF669"/>
  <c r="AF668"/>
  <c r="AF667"/>
  <c r="AF666"/>
  <c r="AF665"/>
  <c r="AF664"/>
  <c r="AF663"/>
  <c r="AF662"/>
  <c r="AF622"/>
  <c r="AF621"/>
  <c r="AF620"/>
  <c r="AF619"/>
  <c r="AF618"/>
  <c r="AF617"/>
  <c r="AF616"/>
  <c r="AF615"/>
  <c r="AF610"/>
  <c r="AF609"/>
  <c r="AF605"/>
  <c r="AF604"/>
  <c r="AF603"/>
  <c r="AF599"/>
  <c r="AF598"/>
  <c r="AF597"/>
  <c r="AF596"/>
  <c r="AF592"/>
  <c r="AF591"/>
  <c r="AF590"/>
  <c r="AF589"/>
  <c r="AF585"/>
  <c r="AF580"/>
  <c r="AF575"/>
  <c r="AF574"/>
  <c r="AF573"/>
  <c r="AF572"/>
  <c r="AD567"/>
  <c r="AF733" l="1"/>
  <c r="AF726"/>
  <c r="AF595"/>
  <c r="AF602"/>
  <c r="AF608"/>
  <c r="AF756"/>
  <c r="AF763"/>
  <c r="AF571"/>
  <c r="AF641"/>
  <c r="AF739"/>
  <c r="AF769"/>
  <c r="AF588"/>
  <c r="AD625"/>
  <c r="AD641"/>
  <c r="AF626"/>
  <c r="AF625" s="1"/>
  <c r="AF73"/>
  <c r="AF72" s="1"/>
  <c r="AG72" s="1"/>
  <c r="AD60"/>
  <c r="AG60" s="1"/>
  <c r="AD749"/>
  <c r="AD777"/>
  <c r="AD763"/>
  <c r="AD675"/>
  <c r="AD613"/>
  <c r="AF750"/>
  <c r="AF749" s="1"/>
  <c r="AF778"/>
  <c r="AF777" s="1"/>
  <c r="AD739"/>
  <c r="AD756"/>
  <c r="AD769"/>
  <c r="AG769" s="1"/>
  <c r="AD717"/>
  <c r="AD660"/>
  <c r="AF676"/>
  <c r="AF675" s="1"/>
  <c r="AF718"/>
  <c r="AF717" s="1"/>
  <c r="AD713"/>
  <c r="AG713" s="1"/>
  <c r="AD726"/>
  <c r="AD733"/>
  <c r="AF661"/>
  <c r="AF660" s="1"/>
  <c r="AD692"/>
  <c r="AF614"/>
  <c r="AF613" s="1"/>
  <c r="AD708"/>
  <c r="AG708" s="1"/>
  <c r="AF693"/>
  <c r="AF692" s="1"/>
  <c r="AD602"/>
  <c r="AD608"/>
  <c r="AD578"/>
  <c r="AD588"/>
  <c r="AG588" s="1"/>
  <c r="AD583"/>
  <c r="AF579"/>
  <c r="AF578" s="1"/>
  <c r="AF584"/>
  <c r="AF583" s="1"/>
  <c r="AD595"/>
  <c r="AD571"/>
  <c r="AG571" s="1"/>
  <c r="AF568"/>
  <c r="AF567" s="1"/>
  <c r="AG567" s="1"/>
  <c r="AF564"/>
  <c r="AF563"/>
  <c r="AF562"/>
  <c r="AF561"/>
  <c r="AF557"/>
  <c r="AF556"/>
  <c r="AF555"/>
  <c r="AF554"/>
  <c r="AF553"/>
  <c r="AF552"/>
  <c r="AF551"/>
  <c r="AF550"/>
  <c r="AF545"/>
  <c r="AF544"/>
  <c r="AF543"/>
  <c r="AF542"/>
  <c r="AF541"/>
  <c r="AF540"/>
  <c r="AF535"/>
  <c r="AF534"/>
  <c r="AF533"/>
  <c r="AF532"/>
  <c r="AF531"/>
  <c r="AF530"/>
  <c r="AF529"/>
  <c r="AF528"/>
  <c r="AF527"/>
  <c r="AF526"/>
  <c r="AF525"/>
  <c r="AF524"/>
  <c r="AF523"/>
  <c r="AF519"/>
  <c r="AF518"/>
  <c r="AF517"/>
  <c r="AF516"/>
  <c r="AF515"/>
  <c r="AF514"/>
  <c r="AF513"/>
  <c r="AF512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88"/>
  <c r="AF487"/>
  <c r="AF486"/>
  <c r="AF485"/>
  <c r="AF484"/>
  <c r="AF483"/>
  <c r="AF479"/>
  <c r="AF478"/>
  <c r="AF477"/>
  <c r="AF476"/>
  <c r="AF475"/>
  <c r="AF474"/>
  <c r="AF470"/>
  <c r="AF469"/>
  <c r="AF468"/>
  <c r="AF467"/>
  <c r="AF466"/>
  <c r="AF465"/>
  <c r="AF460"/>
  <c r="AF459"/>
  <c r="AF458"/>
  <c r="AF457"/>
  <c r="AF456"/>
  <c r="AF455"/>
  <c r="AF450"/>
  <c r="AF445"/>
  <c r="AF444"/>
  <c r="AF440"/>
  <c r="AF439"/>
  <c r="AF435"/>
  <c r="AF434"/>
  <c r="AF430"/>
  <c r="AF429" s="1"/>
  <c r="AF426"/>
  <c r="AF425" s="1"/>
  <c r="AD421"/>
  <c r="AF418"/>
  <c r="AF417" s="1"/>
  <c r="AF414"/>
  <c r="AF413" s="1"/>
  <c r="AD409"/>
  <c r="AD405"/>
  <c r="AD401"/>
  <c r="AF394"/>
  <c r="AF393"/>
  <c r="AF389"/>
  <c r="AF384"/>
  <c r="AF383"/>
  <c r="AF382"/>
  <c r="AF381"/>
  <c r="AF380"/>
  <c r="AF379"/>
  <c r="AF374"/>
  <c r="AF373"/>
  <c r="AF372"/>
  <c r="AF371"/>
  <c r="AF370"/>
  <c r="AF369"/>
  <c r="AF364"/>
  <c r="AF363"/>
  <c r="AF362"/>
  <c r="AF361"/>
  <c r="AF360"/>
  <c r="AF359"/>
  <c r="AF358"/>
  <c r="AF354"/>
  <c r="AF353"/>
  <c r="AF352"/>
  <c r="AF351"/>
  <c r="AF350"/>
  <c r="AF349"/>
  <c r="AF338"/>
  <c r="AF337"/>
  <c r="AF336"/>
  <c r="AF335"/>
  <c r="AF334"/>
  <c r="AF333"/>
  <c r="AF332"/>
  <c r="AF331"/>
  <c r="AF330"/>
  <c r="AF329"/>
  <c r="AF328"/>
  <c r="AF327"/>
  <c r="AF326"/>
  <c r="AF325"/>
  <c r="AD319"/>
  <c r="AF308"/>
  <c r="AF307"/>
  <c r="AF316"/>
  <c r="AF315"/>
  <c r="AF314"/>
  <c r="AF313"/>
  <c r="AF297"/>
  <c r="AF296"/>
  <c r="AF295"/>
  <c r="AG608" l="1"/>
  <c r="AG733"/>
  <c r="AG726"/>
  <c r="AG602"/>
  <c r="AG756"/>
  <c r="AF438"/>
  <c r="AF560"/>
  <c r="AF357"/>
  <c r="AF392"/>
  <c r="AF482"/>
  <c r="AG595"/>
  <c r="AG763"/>
  <c r="AF348"/>
  <c r="AF433"/>
  <c r="AF443"/>
  <c r="AG660"/>
  <c r="AG739"/>
  <c r="AF306"/>
  <c r="AF473"/>
  <c r="AG613"/>
  <c r="AG641"/>
  <c r="AG583"/>
  <c r="AG692"/>
  <c r="AG578"/>
  <c r="AG777"/>
  <c r="AG717"/>
  <c r="AG675"/>
  <c r="AG749"/>
  <c r="AG625"/>
  <c r="AF324"/>
  <c r="AF491"/>
  <c r="AF311"/>
  <c r="AF522"/>
  <c r="AD448"/>
  <c r="AD453"/>
  <c r="AD548"/>
  <c r="AD560"/>
  <c r="AF549"/>
  <c r="AF548" s="1"/>
  <c r="AD522"/>
  <c r="AD538"/>
  <c r="AF539"/>
  <c r="AF538" s="1"/>
  <c r="AD510"/>
  <c r="AF449"/>
  <c r="AF448" s="1"/>
  <c r="AF454"/>
  <c r="AF453" s="1"/>
  <c r="AF511"/>
  <c r="AF510" s="1"/>
  <c r="AD491"/>
  <c r="AD482"/>
  <c r="AD473"/>
  <c r="AD463"/>
  <c r="AF464"/>
  <c r="AF463" s="1"/>
  <c r="AD438"/>
  <c r="AD443"/>
  <c r="AD433"/>
  <c r="AD377"/>
  <c r="AD429"/>
  <c r="AG429" s="1"/>
  <c r="AD425"/>
  <c r="AG425" s="1"/>
  <c r="AF402"/>
  <c r="AF401" s="1"/>
  <c r="AG401" s="1"/>
  <c r="AF410"/>
  <c r="AF409" s="1"/>
  <c r="AG409" s="1"/>
  <c r="AD387"/>
  <c r="AD417"/>
  <c r="AG417" s="1"/>
  <c r="AD413"/>
  <c r="AG413" s="1"/>
  <c r="AF422"/>
  <c r="AF421" s="1"/>
  <c r="AG421" s="1"/>
  <c r="AF406"/>
  <c r="AF405" s="1"/>
  <c r="AG405" s="1"/>
  <c r="AF388"/>
  <c r="AF387" s="1"/>
  <c r="AD392"/>
  <c r="AG392" s="1"/>
  <c r="AD357"/>
  <c r="AD367"/>
  <c r="AF378"/>
  <c r="AF377" s="1"/>
  <c r="AF368"/>
  <c r="AF367" s="1"/>
  <c r="AD348"/>
  <c r="AD324"/>
  <c r="AF321"/>
  <c r="AF319" s="1"/>
  <c r="AG319" s="1"/>
  <c r="AD306"/>
  <c r="AG306" s="1"/>
  <c r="AD311"/>
  <c r="AF294"/>
  <c r="AG294" s="1"/>
  <c r="AD294"/>
  <c r="AG433" l="1"/>
  <c r="AG443"/>
  <c r="AG560"/>
  <c r="AG357"/>
  <c r="AG491"/>
  <c r="AG438"/>
  <c r="AG348"/>
  <c r="AG377"/>
  <c r="AG387"/>
  <c r="AG482"/>
  <c r="AG522"/>
  <c r="AG473"/>
  <c r="AG311"/>
  <c r="AG538"/>
  <c r="AG324"/>
  <c r="AG448"/>
  <c r="AG510"/>
  <c r="AG548"/>
  <c r="AG367"/>
  <c r="AG453"/>
  <c r="AG463"/>
  <c r="AF303"/>
  <c r="AF302"/>
  <c r="AF290"/>
  <c r="AF289"/>
  <c r="AF288"/>
  <c r="AF287"/>
  <c r="AF282"/>
  <c r="AF280"/>
  <c r="AF279"/>
  <c r="AF278"/>
  <c r="AF273"/>
  <c r="AF272"/>
  <c r="AF271"/>
  <c r="AF270"/>
  <c r="AF266"/>
  <c r="AF265"/>
  <c r="AF264"/>
  <c r="AF263"/>
  <c r="AF259"/>
  <c r="AF258"/>
  <c r="AF257"/>
  <c r="AF256"/>
  <c r="AF252"/>
  <c r="AF251"/>
  <c r="AF250"/>
  <c r="AF249"/>
  <c r="AF248"/>
  <c r="AF247"/>
  <c r="AF243"/>
  <c r="AF242"/>
  <c r="AF241"/>
  <c r="AF240"/>
  <c r="AF239"/>
  <c r="AF238"/>
  <c r="AF234"/>
  <c r="AF233"/>
  <c r="AF232"/>
  <c r="AF231"/>
  <c r="AF230"/>
  <c r="AF229"/>
  <c r="AF225"/>
  <c r="AF224"/>
  <c r="AF220"/>
  <c r="AF219"/>
  <c r="AF215"/>
  <c r="AF214"/>
  <c r="AF209"/>
  <c r="AF208"/>
  <c r="AF204"/>
  <c r="AF203"/>
  <c r="AF199"/>
  <c r="AF198"/>
  <c r="AF197"/>
  <c r="AF196"/>
  <c r="AF192"/>
  <c r="AF191"/>
  <c r="AF187"/>
  <c r="AF186"/>
  <c r="AF185"/>
  <c r="AF184"/>
  <c r="AF180"/>
  <c r="AF179"/>
  <c r="AF175"/>
  <c r="AF174"/>
  <c r="AF170"/>
  <c r="AF169"/>
  <c r="AF165"/>
  <c r="AF164"/>
  <c r="AF160"/>
  <c r="AF159"/>
  <c r="AD154"/>
  <c r="AD150"/>
  <c r="AF147"/>
  <c r="AF146"/>
  <c r="AF145"/>
  <c r="AF144"/>
  <c r="AF143"/>
  <c r="AF142"/>
  <c r="AD137"/>
  <c r="AF134"/>
  <c r="AF133"/>
  <c r="AF132"/>
  <c r="AF131"/>
  <c r="AF126"/>
  <c r="AF125"/>
  <c r="AF120"/>
  <c r="AF119"/>
  <c r="AF112"/>
  <c r="AF111"/>
  <c r="AF110"/>
  <c r="AF109"/>
  <c r="AF105"/>
  <c r="AF104"/>
  <c r="AF100"/>
  <c r="AF99"/>
  <c r="AF98"/>
  <c r="AF97"/>
  <c r="AF93"/>
  <c r="AF92"/>
  <c r="AF88"/>
  <c r="AF87"/>
  <c r="AF86"/>
  <c r="AF85"/>
  <c r="AF84"/>
  <c r="AF83"/>
  <c r="AF82"/>
  <c r="AF81"/>
  <c r="AF80"/>
  <c r="AF79"/>
  <c r="AF78"/>
  <c r="AF77"/>
  <c r="AF68"/>
  <c r="AF67"/>
  <c r="AF66"/>
  <c r="AF65"/>
  <c r="AF39"/>
  <c r="AF38"/>
  <c r="AF37"/>
  <c r="AF36"/>
  <c r="AF7"/>
  <c r="AF6"/>
  <c r="AF96" l="1"/>
  <c r="AG96" s="1"/>
  <c r="AF103"/>
  <c r="AF158"/>
  <c r="AF178"/>
  <c r="AG178" s="1"/>
  <c r="AF195"/>
  <c r="AF223"/>
  <c r="AF237"/>
  <c r="AF262"/>
  <c r="AF35"/>
  <c r="AF64"/>
  <c r="AG64" s="1"/>
  <c r="AF91"/>
  <c r="AF108"/>
  <c r="AG108" s="1"/>
  <c r="AF141"/>
  <c r="AF202"/>
  <c r="AF255"/>
  <c r="AF269"/>
  <c r="AF183"/>
  <c r="AF207"/>
  <c r="AF218"/>
  <c r="AF5"/>
  <c r="AG5" s="1"/>
  <c r="AF76"/>
  <c r="AF276"/>
  <c r="AF246"/>
  <c r="AF190"/>
  <c r="AF228"/>
  <c r="AD300"/>
  <c r="AF301"/>
  <c r="AF300" s="1"/>
  <c r="AF286"/>
  <c r="AF285" s="1"/>
  <c r="AG285" s="1"/>
  <c r="AD276"/>
  <c r="AD262"/>
  <c r="AD269"/>
  <c r="AD246"/>
  <c r="AD255"/>
  <c r="AD223"/>
  <c r="AG223" s="1"/>
  <c r="AD228"/>
  <c r="AD237"/>
  <c r="AD218"/>
  <c r="AD212"/>
  <c r="AF213"/>
  <c r="AF212" s="1"/>
  <c r="AD207"/>
  <c r="AD202"/>
  <c r="AD195"/>
  <c r="AD190"/>
  <c r="AF163"/>
  <c r="AG163" s="1"/>
  <c r="AF173"/>
  <c r="AG173" s="1"/>
  <c r="AD183"/>
  <c r="AD178"/>
  <c r="AD173"/>
  <c r="AF168"/>
  <c r="AG168" s="1"/>
  <c r="AD168"/>
  <c r="AD163"/>
  <c r="AD158"/>
  <c r="AF155"/>
  <c r="AF154" s="1"/>
  <c r="AG154" s="1"/>
  <c r="AF151"/>
  <c r="AF150" s="1"/>
  <c r="AG150" s="1"/>
  <c r="AD117"/>
  <c r="AD141"/>
  <c r="AF138"/>
  <c r="AF137" s="1"/>
  <c r="AG137" s="1"/>
  <c r="AF118"/>
  <c r="AF117" s="1"/>
  <c r="AD129"/>
  <c r="AF130"/>
  <c r="AF129" s="1"/>
  <c r="AD123"/>
  <c r="AF124"/>
  <c r="AF123" s="1"/>
  <c r="AD103"/>
  <c r="AD91"/>
  <c r="AD76"/>
  <c r="AG76" s="1"/>
  <c r="AD35"/>
  <c r="AD5"/>
  <c r="AG103" l="1"/>
  <c r="AG207"/>
  <c r="AG195"/>
  <c r="AG141"/>
  <c r="AG202"/>
  <c r="AG276"/>
  <c r="AG190"/>
  <c r="AG269"/>
  <c r="AG183"/>
  <c r="AG35"/>
  <c r="AG91"/>
  <c r="AG246"/>
  <c r="AG218"/>
  <c r="AG255"/>
  <c r="AG158"/>
  <c r="AG237"/>
  <c r="AG262"/>
  <c r="AG123"/>
  <c r="AG212"/>
  <c r="AG129"/>
  <c r="AG300"/>
  <c r="AG117"/>
  <c r="AG228"/>
  <c r="AF889"/>
  <c r="AF890"/>
  <c r="AF891"/>
  <c r="AF892"/>
  <c r="AF893"/>
  <c r="AF888" l="1"/>
  <c r="AF885" l="1"/>
  <c r="AF884"/>
  <c r="AF883"/>
  <c r="AF882"/>
  <c r="AF877"/>
  <c r="AF876"/>
  <c r="AF875"/>
  <c r="AF874"/>
  <c r="AD855"/>
  <c r="AD851"/>
  <c r="AD822"/>
  <c r="AD818"/>
  <c r="AD814"/>
  <c r="AD826" l="1"/>
  <c r="AD880"/>
  <c r="AD888"/>
  <c r="AG888" s="1"/>
  <c r="AF881"/>
  <c r="AF880" s="1"/>
  <c r="AD804"/>
  <c r="AD795"/>
  <c r="AF873"/>
  <c r="AF872" s="1"/>
  <c r="AD872"/>
  <c r="AD831"/>
  <c r="AD841"/>
  <c r="AD809"/>
  <c r="AG880" l="1"/>
  <c r="AG872"/>
  <c r="AF57"/>
  <c r="AF56"/>
  <c r="AF55"/>
  <c r="AF54"/>
  <c r="AF53"/>
  <c r="AF46"/>
  <c r="AF45"/>
  <c r="AD31"/>
  <c r="AF52" l="1"/>
  <c r="AF51" s="1"/>
  <c r="AD51"/>
  <c r="AF43"/>
  <c r="AF44"/>
  <c r="AG51" l="1"/>
  <c r="AF42"/>
  <c r="AG42" s="1"/>
  <c r="AF343"/>
  <c r="AF345"/>
  <c r="AF344"/>
  <c r="AF342" l="1"/>
  <c r="AF341" s="1"/>
  <c r="AD341"/>
  <c r="AG341" l="1"/>
  <c r="AF861" l="1"/>
  <c r="AF860" l="1"/>
  <c r="AF859" s="1"/>
  <c r="AD859"/>
  <c r="AF869"/>
  <c r="AF868" s="1"/>
  <c r="AD868"/>
  <c r="AF865"/>
  <c r="AF864" s="1"/>
  <c r="AD864"/>
  <c r="AF856"/>
  <c r="AF855" s="1"/>
  <c r="AG855" s="1"/>
  <c r="AF852"/>
  <c r="AF851" s="1"/>
  <c r="AG851" s="1"/>
  <c r="AF848"/>
  <c r="AF847"/>
  <c r="AF846"/>
  <c r="AF845"/>
  <c r="AF844"/>
  <c r="AF843"/>
  <c r="AF842"/>
  <c r="AF834"/>
  <c r="AF833"/>
  <c r="AF832"/>
  <c r="AF828"/>
  <c r="AF827"/>
  <c r="AF823"/>
  <c r="AF822" s="1"/>
  <c r="AG822" s="1"/>
  <c r="AF815"/>
  <c r="AF814" s="1"/>
  <c r="AG814" s="1"/>
  <c r="AF811"/>
  <c r="AF810"/>
  <c r="AF806"/>
  <c r="AF831" l="1"/>
  <c r="AG831" s="1"/>
  <c r="AG864"/>
  <c r="AG859"/>
  <c r="AF826"/>
  <c r="AG826" s="1"/>
  <c r="AF841"/>
  <c r="AG841" s="1"/>
  <c r="AF809"/>
  <c r="AG809" s="1"/>
  <c r="AG868"/>
  <c r="AF838"/>
  <c r="AF837" s="1"/>
  <c r="AD837"/>
  <c r="AF819"/>
  <c r="AF818" s="1"/>
  <c r="AG818" s="1"/>
  <c r="AF805"/>
  <c r="AF804" s="1"/>
  <c r="AG804" s="1"/>
  <c r="AG837" l="1"/>
  <c r="AF801"/>
  <c r="AF800"/>
  <c r="AF799"/>
  <c r="AF798"/>
  <c r="AF797"/>
  <c r="AF796"/>
  <c r="AF795" l="1"/>
  <c r="AG795" s="1"/>
  <c r="AF32" l="1"/>
  <c r="AF31" s="1"/>
  <c r="AG31" s="1"/>
  <c r="AF28" l="1"/>
  <c r="AF27" s="1"/>
  <c r="AD27"/>
  <c r="AD15"/>
  <c r="AD20"/>
  <c r="AD783"/>
  <c r="AD789"/>
  <c r="AG27" l="1"/>
  <c r="AD10"/>
  <c r="AF17"/>
  <c r="AF16"/>
  <c r="AF24"/>
  <c r="AF23"/>
  <c r="AF22"/>
  <c r="AF21"/>
  <c r="AF12"/>
  <c r="AF11"/>
  <c r="AF10" l="1"/>
  <c r="AG10" s="1"/>
  <c r="AF20"/>
  <c r="AG20" s="1"/>
  <c r="AF15"/>
  <c r="AG15" s="1"/>
  <c r="AF792"/>
  <c r="AF791"/>
  <c r="AF790"/>
  <c r="AF786"/>
  <c r="AF785"/>
  <c r="AF4" l="1"/>
  <c r="AF789"/>
  <c r="AG789" s="1"/>
  <c r="AF784"/>
  <c r="AF783" s="1"/>
  <c r="AG783" s="1"/>
</calcChain>
</file>

<file path=xl/sharedStrings.xml><?xml version="1.0" encoding="utf-8"?>
<sst xmlns="http://schemas.openxmlformats.org/spreadsheetml/2006/main" count="2664" uniqueCount="1250">
  <si>
    <t>opak</t>
  </si>
  <si>
    <t>Terracotta</t>
  </si>
  <si>
    <t>Ilość szt.</t>
  </si>
  <si>
    <t>047</t>
  </si>
  <si>
    <t>011</t>
  </si>
  <si>
    <t>014</t>
  </si>
  <si>
    <t>048</t>
  </si>
  <si>
    <t>042</t>
  </si>
  <si>
    <t>043</t>
  </si>
  <si>
    <t>044</t>
  </si>
  <si>
    <t>045</t>
  </si>
  <si>
    <t>005</t>
  </si>
  <si>
    <t>010</t>
  </si>
  <si>
    <t>2488</t>
  </si>
  <si>
    <t>0270</t>
  </si>
  <si>
    <t>0271</t>
  </si>
  <si>
    <t>0272</t>
  </si>
  <si>
    <t>0273</t>
  </si>
  <si>
    <t>0274</t>
  </si>
  <si>
    <t>0275</t>
  </si>
  <si>
    <t>0276</t>
  </si>
  <si>
    <t>Beżowy (cafe latte)</t>
  </si>
  <si>
    <t>001</t>
  </si>
  <si>
    <t>002</t>
  </si>
  <si>
    <t>003</t>
  </si>
  <si>
    <t>004</t>
  </si>
  <si>
    <t>006</t>
  </si>
  <si>
    <t>007</t>
  </si>
  <si>
    <t>008</t>
  </si>
  <si>
    <t>0730</t>
  </si>
  <si>
    <t>0731</t>
  </si>
  <si>
    <t>0732</t>
  </si>
  <si>
    <t>0733</t>
  </si>
  <si>
    <t>0734</t>
  </si>
  <si>
    <t>0735</t>
  </si>
  <si>
    <t>0736</t>
  </si>
  <si>
    <t>0740</t>
  </si>
  <si>
    <t>0741</t>
  </si>
  <si>
    <t>0742</t>
  </si>
  <si>
    <t>0743</t>
  </si>
  <si>
    <t>0744</t>
  </si>
  <si>
    <t>0745</t>
  </si>
  <si>
    <t>0746</t>
  </si>
  <si>
    <t>0981</t>
  </si>
  <si>
    <t>0982</t>
  </si>
  <si>
    <t>0984</t>
  </si>
  <si>
    <t>0985</t>
  </si>
  <si>
    <t>0986</t>
  </si>
  <si>
    <t>0987</t>
  </si>
  <si>
    <t>T01</t>
  </si>
  <si>
    <t>T02</t>
  </si>
  <si>
    <t>T03</t>
  </si>
  <si>
    <t>T04</t>
  </si>
  <si>
    <t>T00</t>
  </si>
  <si>
    <t>T05</t>
  </si>
  <si>
    <t>015</t>
  </si>
  <si>
    <t>2450</t>
  </si>
  <si>
    <t>2451</t>
  </si>
  <si>
    <t>0667</t>
  </si>
  <si>
    <t>0300</t>
  </si>
  <si>
    <t>0307</t>
  </si>
  <si>
    <t>0660</t>
  </si>
  <si>
    <t>0300T</t>
  </si>
  <si>
    <t>0307T</t>
  </si>
  <si>
    <t>Terrakota</t>
  </si>
  <si>
    <t>2395</t>
  </si>
  <si>
    <t>Malta 17</t>
  </si>
  <si>
    <t>2396</t>
  </si>
  <si>
    <t>Malta 19</t>
  </si>
  <si>
    <t>2397</t>
  </si>
  <si>
    <t>Malta 21</t>
  </si>
  <si>
    <t>2398</t>
  </si>
  <si>
    <t>Malta 24</t>
  </si>
  <si>
    <t>2399</t>
  </si>
  <si>
    <t>Malta 27</t>
  </si>
  <si>
    <t>2400</t>
  </si>
  <si>
    <t>2401</t>
  </si>
  <si>
    <t>2402</t>
  </si>
  <si>
    <t>2403</t>
  </si>
  <si>
    <t>2404</t>
  </si>
  <si>
    <t>2406</t>
  </si>
  <si>
    <t>0600</t>
  </si>
  <si>
    <t>0669</t>
  </si>
  <si>
    <t>Brąz</t>
  </si>
  <si>
    <t>013</t>
  </si>
  <si>
    <t>012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</si>
  <si>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</si>
  <si>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</si>
  <si>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</si>
  <si>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</si>
  <si>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</si>
  <si>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</si>
  <si>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</si>
  <si>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</si>
  <si>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</si>
  <si>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</si>
  <si>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</si>
  <si>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</si>
  <si>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</si>
  <si>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</si>
  <si>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</si>
  <si>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</si>
  <si>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</si>
  <si>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</si>
  <si>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0909</t>
  </si>
  <si>
    <t>0910</t>
  </si>
  <si>
    <t>0911</t>
  </si>
  <si>
    <t>0912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</si>
  <si>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</si>
  <si>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</si>
  <si>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</si>
  <si>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</si>
  <si>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</si>
  <si>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</si>
  <si>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</si>
  <si>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</si>
  <si>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</si>
  <si>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</si>
  <si>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</si>
  <si>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</si>
  <si>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</si>
  <si>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</si>
  <si>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</si>
  <si>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</si>
  <si>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</si>
  <si>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</si>
  <si>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</si>
  <si>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</si>
  <si>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</si>
  <si>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</si>
  <si>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</si>
  <si>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</si>
  <si>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</si>
  <si>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</si>
  <si>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0140</t>
  </si>
  <si>
    <t>0141</t>
  </si>
  <si>
    <t>0142</t>
  </si>
  <si>
    <t>0143</t>
  </si>
  <si>
    <t>0144</t>
  </si>
  <si>
    <t>0240</t>
  </si>
  <si>
    <t>0241</t>
  </si>
  <si>
    <t>0510</t>
  </si>
  <si>
    <t>0511</t>
  </si>
  <si>
    <t>0512</t>
  </si>
  <si>
    <t>0513</t>
  </si>
  <si>
    <t>0501</t>
  </si>
  <si>
    <t>0502</t>
  </si>
  <si>
    <t>0503</t>
  </si>
  <si>
    <t>0504</t>
  </si>
  <si>
    <t>Caffe' latte</t>
  </si>
  <si>
    <t xml:space="preserve">Terakota </t>
  </si>
  <si>
    <t>023</t>
  </si>
  <si>
    <t>026</t>
  </si>
  <si>
    <t>10</t>
  </si>
  <si>
    <t>1014</t>
  </si>
  <si>
    <t>1015</t>
  </si>
  <si>
    <t>1016</t>
  </si>
  <si>
    <t>0060</t>
  </si>
  <si>
    <t>0061</t>
  </si>
  <si>
    <t>0062</t>
  </si>
  <si>
    <t>0063</t>
  </si>
  <si>
    <t>0075</t>
  </si>
  <si>
    <t>0076</t>
  </si>
  <si>
    <t>0077</t>
  </si>
  <si>
    <t>0082</t>
  </si>
  <si>
    <t>0083</t>
  </si>
  <si>
    <t>0084</t>
  </si>
  <si>
    <t>0085</t>
  </si>
  <si>
    <t>0072</t>
  </si>
  <si>
    <t>0073</t>
  </si>
  <si>
    <t>0074</t>
  </si>
  <si>
    <t>0089</t>
  </si>
  <si>
    <t>1005</t>
  </si>
  <si>
    <t>1006</t>
  </si>
  <si>
    <t>1007</t>
  </si>
  <si>
    <t>1008</t>
  </si>
  <si>
    <t>1009</t>
  </si>
  <si>
    <t>1010</t>
  </si>
  <si>
    <t>0750</t>
  </si>
  <si>
    <t>0751</t>
  </si>
  <si>
    <t>0752</t>
  </si>
  <si>
    <t>1000</t>
  </si>
  <si>
    <t>1001</t>
  </si>
  <si>
    <t>1002</t>
  </si>
  <si>
    <t>1003</t>
  </si>
  <si>
    <t>1004</t>
  </si>
  <si>
    <t>0407</t>
  </si>
  <si>
    <t>0408</t>
  </si>
  <si>
    <t>0409</t>
  </si>
  <si>
    <t>0410</t>
  </si>
  <si>
    <t>0411</t>
  </si>
  <si>
    <t>0412</t>
  </si>
  <si>
    <t>0413</t>
  </si>
  <si>
    <t>017</t>
  </si>
  <si>
    <t>0380</t>
  </si>
  <si>
    <t>0385</t>
  </si>
  <si>
    <t>0390</t>
  </si>
  <si>
    <t>0395</t>
  </si>
  <si>
    <t>0400</t>
  </si>
  <si>
    <t>0190</t>
  </si>
  <si>
    <t>0191</t>
  </si>
  <si>
    <t>0180</t>
  </si>
  <si>
    <t>0181</t>
  </si>
  <si>
    <t>024</t>
  </si>
  <si>
    <t>0945</t>
  </si>
  <si>
    <t>0551</t>
  </si>
  <si>
    <t>022</t>
  </si>
  <si>
    <t>025</t>
  </si>
  <si>
    <t>1060</t>
  </si>
  <si>
    <t>1061</t>
  </si>
  <si>
    <t>1062</t>
  </si>
  <si>
    <t>1063</t>
  </si>
  <si>
    <t>1070</t>
  </si>
  <si>
    <t>1071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</si>
  <si>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</si>
  <si>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</si>
  <si>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</si>
  <si>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</si>
  <si>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</si>
  <si>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</si>
  <si>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</si>
  <si>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</si>
  <si>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</si>
  <si>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0264</t>
  </si>
  <si>
    <t>0261</t>
  </si>
  <si>
    <t>0262</t>
  </si>
  <si>
    <t>0263</t>
  </si>
  <si>
    <t>1025</t>
  </si>
  <si>
    <t>1026</t>
  </si>
  <si>
    <t>1027</t>
  </si>
  <si>
    <t>1028</t>
  </si>
  <si>
    <t>1019</t>
  </si>
  <si>
    <t>1020</t>
  </si>
  <si>
    <t>1021</t>
  </si>
  <si>
    <t>1022</t>
  </si>
  <si>
    <t>1023</t>
  </si>
  <si>
    <t>1024</t>
  </si>
  <si>
    <t>1030</t>
  </si>
  <si>
    <t>0988</t>
  </si>
  <si>
    <t>0989</t>
  </si>
  <si>
    <t>0990</t>
  </si>
  <si>
    <t>0991</t>
  </si>
  <si>
    <t>0992</t>
  </si>
  <si>
    <t>0993</t>
  </si>
  <si>
    <t>0994</t>
  </si>
  <si>
    <t>0995</t>
  </si>
  <si>
    <t>0700</t>
  </si>
  <si>
    <t>0559</t>
  </si>
  <si>
    <t>0560</t>
  </si>
  <si>
    <t>0561</t>
  </si>
  <si>
    <t>1250</t>
  </si>
  <si>
    <t>1255</t>
  </si>
  <si>
    <t>1260</t>
  </si>
  <si>
    <t>1265</t>
  </si>
  <si>
    <t>0630</t>
  </si>
  <si>
    <t>1m2</t>
  </si>
  <si>
    <t>0520</t>
  </si>
  <si>
    <t>051</t>
  </si>
  <si>
    <t>Taupe</t>
  </si>
  <si>
    <t>2495</t>
  </si>
  <si>
    <t>T06</t>
  </si>
  <si>
    <t>T08</t>
  </si>
  <si>
    <t>2501</t>
  </si>
  <si>
    <t>2500</t>
  </si>
  <si>
    <t>2502</t>
  </si>
  <si>
    <t>2503</t>
  </si>
  <si>
    <t>2504</t>
  </si>
  <si>
    <t>2489</t>
  </si>
  <si>
    <t>2720</t>
  </si>
  <si>
    <t>2721</t>
  </si>
  <si>
    <t>2722</t>
  </si>
  <si>
    <t>2723</t>
  </si>
  <si>
    <t>2724</t>
  </si>
  <si>
    <t>055</t>
  </si>
  <si>
    <t>056</t>
  </si>
  <si>
    <t>Melon</t>
  </si>
  <si>
    <t>2730</t>
  </si>
  <si>
    <t>2731</t>
  </si>
  <si>
    <t>2732</t>
  </si>
  <si>
    <t>2733</t>
  </si>
  <si>
    <t>2735</t>
  </si>
  <si>
    <t>2736</t>
  </si>
  <si>
    <t>2737</t>
  </si>
  <si>
    <t>T10</t>
  </si>
  <si>
    <t>0983</t>
  </si>
  <si>
    <t>059</t>
  </si>
  <si>
    <t>2485</t>
  </si>
  <si>
    <t>2486</t>
  </si>
  <si>
    <t>2790</t>
  </si>
  <si>
    <t>2738</t>
  </si>
  <si>
    <t>2739</t>
  </si>
  <si>
    <t>3330</t>
  </si>
  <si>
    <t>3340</t>
  </si>
  <si>
    <t>3350</t>
  </si>
  <si>
    <t>011+059</t>
  </si>
  <si>
    <t>3200</t>
  </si>
  <si>
    <t>Cafe latte</t>
  </si>
  <si>
    <t>3100</t>
  </si>
  <si>
    <t>3110</t>
  </si>
  <si>
    <t>3000</t>
  </si>
  <si>
    <t>3010</t>
  </si>
  <si>
    <t>3020</t>
  </si>
  <si>
    <t>3030</t>
  </si>
  <si>
    <t>3050</t>
  </si>
  <si>
    <t>3060</t>
  </si>
  <si>
    <t>3070</t>
  </si>
  <si>
    <t>3080</t>
  </si>
  <si>
    <t>Makata Slim 30</t>
  </si>
  <si>
    <t>Makata Slim 40</t>
  </si>
  <si>
    <t>Makata 30</t>
  </si>
  <si>
    <t>Makata 40</t>
  </si>
  <si>
    <t>0980</t>
  </si>
  <si>
    <t>Cena</t>
  </si>
  <si>
    <t>Wartośc</t>
  </si>
  <si>
    <t>0308PS</t>
  </si>
  <si>
    <t>0309PS</t>
  </si>
  <si>
    <t>0360</t>
  </si>
  <si>
    <t>0361</t>
  </si>
  <si>
    <t>MIX</t>
  </si>
  <si>
    <t>T09</t>
  </si>
  <si>
    <t>3040</t>
  </si>
  <si>
    <t>3090</t>
  </si>
  <si>
    <t>2734</t>
  </si>
  <si>
    <t>3041</t>
  </si>
  <si>
    <t>3042</t>
  </si>
  <si>
    <t>3091</t>
  </si>
  <si>
    <t>3092</t>
  </si>
  <si>
    <t>2797</t>
  </si>
  <si>
    <t>2798</t>
  </si>
  <si>
    <t>2799</t>
  </si>
  <si>
    <t>068</t>
  </si>
  <si>
    <t>Rattana 30</t>
  </si>
  <si>
    <t>Rattana 40</t>
  </si>
  <si>
    <t>Rattana Slim  30</t>
  </si>
  <si>
    <t>Rattana  Slim 40</t>
  </si>
  <si>
    <t>Sahara Dunes 30</t>
  </si>
  <si>
    <t>Sahara Dunes 40</t>
  </si>
  <si>
    <t>Sahara Dunes Slim 30</t>
  </si>
  <si>
    <t>Sahara Dunes Slim 40</t>
  </si>
  <si>
    <t>3920</t>
  </si>
  <si>
    <t>3940</t>
  </si>
  <si>
    <t>3950</t>
  </si>
  <si>
    <t>3970</t>
  </si>
  <si>
    <t>066</t>
  </si>
  <si>
    <t>067</t>
  </si>
  <si>
    <t>4100</t>
  </si>
  <si>
    <t>4110</t>
  </si>
  <si>
    <t>4120</t>
  </si>
  <si>
    <t>4130</t>
  </si>
  <si>
    <t>4140</t>
  </si>
  <si>
    <t>4150</t>
  </si>
  <si>
    <t>4160</t>
  </si>
  <si>
    <t>Ibiza soft mat 12</t>
  </si>
  <si>
    <t>Ibiza soft mat 14</t>
  </si>
  <si>
    <t>Ibiza soft mat 16</t>
  </si>
  <si>
    <t>Ibiza soft mat 18</t>
  </si>
  <si>
    <t>Ibiza soft mat 20</t>
  </si>
  <si>
    <t>Ibiza soft mat 22</t>
  </si>
  <si>
    <t>Ibiza soft mat 25</t>
  </si>
  <si>
    <t>3710</t>
  </si>
  <si>
    <t>3720</t>
  </si>
  <si>
    <t>3730</t>
  </si>
  <si>
    <t>3740</t>
  </si>
  <si>
    <t>3750</t>
  </si>
  <si>
    <t>3760</t>
  </si>
  <si>
    <t>3770</t>
  </si>
  <si>
    <t>040</t>
  </si>
  <si>
    <t>3780</t>
  </si>
  <si>
    <t>Brownie</t>
  </si>
  <si>
    <t>3600</t>
  </si>
  <si>
    <t>3610</t>
  </si>
  <si>
    <t>3620</t>
  </si>
  <si>
    <t>3630</t>
  </si>
  <si>
    <t>3640</t>
  </si>
  <si>
    <t>3650</t>
  </si>
  <si>
    <t>Sahara Dunes 35</t>
  </si>
  <si>
    <t>Sahara Dunes Slim 35</t>
  </si>
  <si>
    <t>0999M</t>
  </si>
  <si>
    <t>0760M</t>
  </si>
  <si>
    <t xml:space="preserve">Terrakota </t>
  </si>
  <si>
    <t>2482</t>
  </si>
  <si>
    <t>2483</t>
  </si>
  <si>
    <t>2801</t>
  </si>
  <si>
    <t>2803</t>
  </si>
  <si>
    <t>3130</t>
  </si>
  <si>
    <t>3120</t>
  </si>
  <si>
    <t>3930</t>
  </si>
  <si>
    <t>3960</t>
  </si>
  <si>
    <t>070</t>
  </si>
  <si>
    <t>4400</t>
  </si>
  <si>
    <t>Sahara duo 14</t>
  </si>
  <si>
    <t>4410</t>
  </si>
  <si>
    <t>4420</t>
  </si>
  <si>
    <t>Sahara duo 23</t>
  </si>
  <si>
    <t>4430</t>
  </si>
  <si>
    <t>Sahara duo 28</t>
  </si>
  <si>
    <t>4440</t>
  </si>
  <si>
    <t>3180</t>
  </si>
  <si>
    <t>3190</t>
  </si>
  <si>
    <t>4240</t>
  </si>
  <si>
    <t>4250</t>
  </si>
  <si>
    <t>4260</t>
  </si>
  <si>
    <t>4270</t>
  </si>
  <si>
    <t>4280</t>
  </si>
  <si>
    <t>4190</t>
  </si>
  <si>
    <t>4200</t>
  </si>
  <si>
    <t>4210</t>
  </si>
  <si>
    <t>4220</t>
  </si>
  <si>
    <t>4230</t>
  </si>
  <si>
    <t>3792</t>
  </si>
  <si>
    <t>3795</t>
  </si>
  <si>
    <t>3796</t>
  </si>
  <si>
    <t>3797</t>
  </si>
  <si>
    <t>3790</t>
  </si>
  <si>
    <t>02</t>
  </si>
  <si>
    <t>03</t>
  </si>
  <si>
    <t>0701</t>
  </si>
  <si>
    <t>0480</t>
  </si>
  <si>
    <t>0670-LAN</t>
  </si>
  <si>
    <t>0670-TRZ</t>
  </si>
  <si>
    <t>042+014</t>
  </si>
  <si>
    <t>2802</t>
  </si>
  <si>
    <t>011+040 W</t>
  </si>
  <si>
    <t>011+059 W</t>
  </si>
  <si>
    <t>011+067 W</t>
  </si>
  <si>
    <t>014+040 W</t>
  </si>
  <si>
    <t>051+011 W</t>
  </si>
  <si>
    <t>059+011 W</t>
  </si>
  <si>
    <t>Sahara duo 18</t>
  </si>
  <si>
    <t>0702</t>
  </si>
  <si>
    <t>0670</t>
  </si>
  <si>
    <t>4450</t>
  </si>
  <si>
    <t>4460</t>
  </si>
  <si>
    <t>Kora 30</t>
  </si>
  <si>
    <t>Kora 40</t>
  </si>
  <si>
    <t>Kora Slim 30</t>
  </si>
  <si>
    <t>Kora Slim 40</t>
  </si>
  <si>
    <t>4630</t>
  </si>
  <si>
    <t>4640</t>
  </si>
  <si>
    <t>4650</t>
  </si>
  <si>
    <t>076</t>
  </si>
  <si>
    <t>077</t>
  </si>
  <si>
    <t>Lina 30</t>
  </si>
  <si>
    <t>Lina 40</t>
  </si>
  <si>
    <t>Lina 35</t>
  </si>
  <si>
    <t>075</t>
  </si>
  <si>
    <t>4540</t>
  </si>
  <si>
    <t>4560</t>
  </si>
  <si>
    <t>4570</t>
  </si>
  <si>
    <t>4550</t>
  </si>
  <si>
    <t>4380</t>
  </si>
  <si>
    <t>4381</t>
  </si>
  <si>
    <t>4382</t>
  </si>
  <si>
    <t>4383</t>
  </si>
  <si>
    <t>4384</t>
  </si>
  <si>
    <t>078</t>
  </si>
  <si>
    <t>4170</t>
  </si>
  <si>
    <t>4171</t>
  </si>
  <si>
    <t>4172</t>
  </si>
  <si>
    <t>4173</t>
  </si>
  <si>
    <t>4174</t>
  </si>
  <si>
    <t>4175</t>
  </si>
  <si>
    <t>4176</t>
  </si>
  <si>
    <t>080</t>
  </si>
  <si>
    <t>081</t>
  </si>
  <si>
    <t>4600</t>
  </si>
  <si>
    <t>4610</t>
  </si>
  <si>
    <t>4620</t>
  </si>
  <si>
    <t>4660</t>
  </si>
  <si>
    <t>082</t>
  </si>
  <si>
    <t>083</t>
  </si>
  <si>
    <t>3185</t>
  </si>
  <si>
    <t>3193</t>
  </si>
  <si>
    <t>079</t>
  </si>
  <si>
    <t>ZAMAWIAJĄCY/PURCHASER</t>
  </si>
  <si>
    <t>Lista zamówień/ Order list</t>
  </si>
  <si>
    <t>Asortyment/Assortment</t>
  </si>
  <si>
    <t>opak/      packing</t>
  </si>
  <si>
    <t xml:space="preserve">                                        Asortyment/Assortment</t>
  </si>
  <si>
    <t>Biały/                 White</t>
  </si>
  <si>
    <t>Biały/              White</t>
  </si>
  <si>
    <t>Biały/              White end of line stock</t>
  </si>
  <si>
    <t>Antracyt/           Anthracite</t>
  </si>
  <si>
    <t>Juta/               soft Jute</t>
  </si>
  <si>
    <t>Popielaty/            Ashen</t>
  </si>
  <si>
    <t>Jasnoszary/       Light grey</t>
  </si>
  <si>
    <t>Ciemny brąz/        Dark brown</t>
  </si>
  <si>
    <t>Beton/              Concrete</t>
  </si>
  <si>
    <t>Platyna/              Platinum</t>
  </si>
  <si>
    <t>Czarny/              Black</t>
  </si>
  <si>
    <t xml:space="preserve">Czarny/              Black </t>
  </si>
  <si>
    <t>Pistacjowy/         Pistachio</t>
  </si>
  <si>
    <t>Pistacjowy/       Pistachio</t>
  </si>
  <si>
    <t>Ciemna Zieleń/      Dark green</t>
  </si>
  <si>
    <t>Srebrny/            Silver</t>
  </si>
  <si>
    <t>Leśny mech/        Moss green</t>
  </si>
  <si>
    <t>Biały+platyna wkład/ white + platinum insert</t>
  </si>
  <si>
    <t>Biały+beton wkład/ White + concrete insert</t>
  </si>
  <si>
    <t>Biały+pudrowa  mięta wkład /White +dusty miny insert</t>
  </si>
  <si>
    <t>Szaro-beżowy +biały wkład/Taupe + white insert</t>
  </si>
  <si>
    <t>Beton +biały wkład/Concrete + white insert</t>
  </si>
  <si>
    <t>Sahara petit  kwadrat z podstawką 11/                  Sahara Petit square with saucer 11</t>
  </si>
  <si>
    <t>Sahara petit  kwadrat z podstawką 13/                  Sahara Petit square with saucer 13</t>
  </si>
  <si>
    <t>Sahara petit  kwadrat z podstawką 15/                  Sahara Petit square with saucer 15</t>
  </si>
  <si>
    <t>Sahara petit  kwadrat z podstawką 17/                  Sahara Petit square with saucer 17</t>
  </si>
  <si>
    <t>Sahara petit  kwadrat z podstawką 19/                  Sahara Petit square with saucer 19</t>
  </si>
  <si>
    <t>Sahara petit  kwadrat z podstawką 23/                  Sahara Petit square with saucer 23</t>
  </si>
  <si>
    <t>Kremowy/           Ceam</t>
  </si>
  <si>
    <t>Sahara petit z podstawką 11/                              Sahara petit with saucer 11</t>
  </si>
  <si>
    <t>Sahara petit z podstawką 13/                              Sahara petit with saucer 13</t>
  </si>
  <si>
    <t>Sahara petit z podstawką 15/                              Sahara petit with saucer 15</t>
  </si>
  <si>
    <t>Sahara petit z podstawką 17/                              Sahara petit with saucer 17</t>
  </si>
  <si>
    <t>Sahara petit z podstawką 19/                              Sahara petit with saucer 19</t>
  </si>
  <si>
    <t>Sahara petit z podstawką 23/                              Sahara petit with saucer 23</t>
  </si>
  <si>
    <t>Sahara petit z podstawką 27/                              Sahara petit with saucer 27</t>
  </si>
  <si>
    <t>Sahara petit osłonka 11/                                     Sahara petit round 11</t>
  </si>
  <si>
    <t>Sahara petit osłonka 13/                                     Sahara petit round 13</t>
  </si>
  <si>
    <t>Sahara petit osłonka 15/                                     Sahara petit round 15</t>
  </si>
  <si>
    <t>Sahara petit osłonka 17/                                     Sahara petit round 17</t>
  </si>
  <si>
    <t>Sahara petit osłonka 19/                                     Sahara petit round 19</t>
  </si>
  <si>
    <t>Sahara petit osłonka 23/                                     Sahara petit round 23</t>
  </si>
  <si>
    <t>Sahara petit osłonka 27/                                     Sahara petit round 27</t>
  </si>
  <si>
    <t>Biały/                  White</t>
  </si>
  <si>
    <t>Skrzynka Sahara petit  27 /                                             Sahara petit box 27</t>
  </si>
  <si>
    <t>Naturalne drewno/                  Natural wood</t>
  </si>
  <si>
    <t>Malachit/ Malachite green</t>
  </si>
  <si>
    <t>Satina z podstawką 13/                                             Satina with saucer 13</t>
  </si>
  <si>
    <t>Satina z podstawką 15/                                             Satina with saucer 15</t>
  </si>
  <si>
    <t>Satina z podstawką 17/                                             Satina with saucer 17</t>
  </si>
  <si>
    <t>Satina z podstawką 20/                                             Satina with saucer 20</t>
  </si>
  <si>
    <t>Satina z podstawką 25/                                             Satina with saucer 25</t>
  </si>
  <si>
    <t>Ciemny beton/           Dark concrete</t>
  </si>
  <si>
    <t>Jasny beton/             Light concrete</t>
  </si>
  <si>
    <t>Czarny beton/            Black concrete</t>
  </si>
  <si>
    <t>Czerwony beton/             Red concrete</t>
  </si>
  <si>
    <t>Jagodowy/         Blueberry sorbet</t>
  </si>
  <si>
    <t>Zielony/             Green</t>
  </si>
  <si>
    <t>Cielisty/               Nude</t>
  </si>
  <si>
    <t>Pudrowa Mięta/          Dusty mint</t>
  </si>
  <si>
    <t>Bezbarwny/        Colourless</t>
  </si>
  <si>
    <t>Limonka/            Lime</t>
  </si>
  <si>
    <t>Jasny róż/           Light pink</t>
  </si>
  <si>
    <t>Jasny róż/            Light pink</t>
  </si>
  <si>
    <t>Biały + Beton/White + Concerete</t>
  </si>
  <si>
    <t>Kremowy/         Cream</t>
  </si>
  <si>
    <t>Zielony jasny/         Light grey</t>
  </si>
  <si>
    <t>Jagoda/                Blueberry sorbet</t>
  </si>
  <si>
    <t>Fioletowy/               violet</t>
  </si>
  <si>
    <t>Jagodowy/        Blueberry sorbet</t>
  </si>
  <si>
    <t>Bezbarwny/        Clourless</t>
  </si>
  <si>
    <t>żółty/Yellow</t>
  </si>
  <si>
    <t>Zielony/        Green</t>
  </si>
  <si>
    <t>Herbaciany/Tea</t>
  </si>
  <si>
    <t>Bezbarwny/       Colourless</t>
  </si>
  <si>
    <t>Herbaciany/      Tea</t>
  </si>
  <si>
    <t>Jagodowy/           Blueberry</t>
  </si>
  <si>
    <t>Kremowy/          Cream</t>
  </si>
  <si>
    <t>Różowy/            Pink</t>
  </si>
  <si>
    <t>Zielony/       Green</t>
  </si>
  <si>
    <t>Różowy/          Pink</t>
  </si>
  <si>
    <t xml:space="preserve"> </t>
  </si>
  <si>
    <t xml:space="preserve">Brąz/                  Brown </t>
  </si>
  <si>
    <t>Brąz/                Brown</t>
  </si>
  <si>
    <t>Grafit/                Graphite</t>
  </si>
  <si>
    <t>Czarny/            Black</t>
  </si>
  <si>
    <t>Platyna/           Platinum</t>
  </si>
  <si>
    <t>Zieleń trawiasta/         Grass green</t>
  </si>
  <si>
    <t>Brąz/              Brown</t>
  </si>
  <si>
    <t>Zielony oliwkowy/             Olive green</t>
  </si>
  <si>
    <t>Złoty/             Gold</t>
  </si>
  <si>
    <t>Grafit/          Graphite</t>
  </si>
  <si>
    <t>Miedziany/                Coppery</t>
  </si>
  <si>
    <t>Zielony/      Green</t>
  </si>
  <si>
    <t>Fioletowy/       Violet</t>
  </si>
  <si>
    <t>Różowy/         Pink</t>
  </si>
  <si>
    <t>Żółty słoneczny/       Sunny yellow</t>
  </si>
  <si>
    <t>Pudrowa mięta/     Dusty mint</t>
  </si>
  <si>
    <t>Platyna/       Platinum</t>
  </si>
  <si>
    <t>Pistacja+ antracyt/Pistachio + anthracite</t>
  </si>
  <si>
    <t>Zieleń trawiasta/    Grass green</t>
  </si>
  <si>
    <t>dołownik  mix color/ Hole maker</t>
  </si>
  <si>
    <t>siewnik mix color/ Seeder</t>
  </si>
  <si>
    <t>Wkład kwadratowy do rozmiaru 30 /                   square insert for size 30</t>
  </si>
  <si>
    <t>Wkład kwadratowy do rozmiaru 40 /                   square insert for size 40</t>
  </si>
  <si>
    <t>Wkład kwadratowy do rozmiaru 35 /                   square insert for size 35</t>
  </si>
  <si>
    <t>Muna kwadratowa 30 2 kolory/                            Muna square 30 2 colours</t>
  </si>
  <si>
    <t>Muna kwadratowa 40 2 kolory/                            Muna square 40 2 colours</t>
  </si>
  <si>
    <t>wieszak do don.wiszących duży/ plastic hanger large</t>
  </si>
  <si>
    <t>Podstawka z kompozytu na kółkach okrągła/ Round composite saucer on wheels</t>
  </si>
  <si>
    <t>Podstawka z kompozytu na kółkach kwadratowa/ Square composite saucer on wheels</t>
  </si>
  <si>
    <t>DONICA BALUSTRADOWA FALA  30 WAVE/ Wave railing pot 30</t>
  </si>
  <si>
    <t>DONICA BALUSTRADOWA FALA 60 WAVE/ Wave railing pot 60</t>
  </si>
  <si>
    <t xml:space="preserve">gazon Euro Mat/ Urn Euro mat </t>
  </si>
  <si>
    <t>gazon Gracja 1 / Urn Grace 1</t>
  </si>
  <si>
    <t>gazon Gracja 2 / Urn Grace 2</t>
  </si>
  <si>
    <t>gazon Gracja 3 / Urn Grace 3</t>
  </si>
  <si>
    <t>gazon Gracja 4 / Urn Grace 4</t>
  </si>
  <si>
    <t>gazon Gracja 5/ Urn Grace 5</t>
  </si>
  <si>
    <t>gazon Gracja 6 / Urn Grace 6</t>
  </si>
  <si>
    <t>gazon gladki I / Urn Simple l</t>
  </si>
  <si>
    <t>gazon gladki II / Urn Simple ll</t>
  </si>
  <si>
    <t>gazon gladki III / Urn Simple lll</t>
  </si>
  <si>
    <t>gazon Milano 3 / Urn Milano 3</t>
  </si>
  <si>
    <t>gazon Milano 4 / Urn Milano 4</t>
  </si>
  <si>
    <t>gazon Milano 5 / Urn Milano 5</t>
  </si>
  <si>
    <t>gazon Milano 6 / Urn Milano 6</t>
  </si>
  <si>
    <t>gazon Roma 4 / Urn Roma 4</t>
  </si>
  <si>
    <t>gazon Roma 3 / Urn Roma 3</t>
  </si>
  <si>
    <t>gazon Roma 5 / Urn Roma 5</t>
  </si>
  <si>
    <t>gazon Roma 6 / Urn Roma 6</t>
  </si>
  <si>
    <t>Roma wisząca 1 / Roma hanging 1</t>
  </si>
  <si>
    <t>Roma wisząca 2 / Roma hanging 2</t>
  </si>
  <si>
    <t>Roma wisząca 3  / Roma hanging 3</t>
  </si>
  <si>
    <t>Roma wisząca 4  / Roma hanging 4</t>
  </si>
  <si>
    <t>Roma wisząca I (2+3)  / Roma hanging (2+3)</t>
  </si>
  <si>
    <t>Roma wisząca II (3+4)  / Roma hanging ll (3+4)</t>
  </si>
  <si>
    <t>Roma wisząca III  (2+3+4)  / Roma hanging lll ||(2+3+4)</t>
  </si>
  <si>
    <t>kaskada Gracja 1 / Grace cascade 1</t>
  </si>
  <si>
    <t>kaskada Gracja 2 / Grace cascade 2</t>
  </si>
  <si>
    <t>kaskada Gracja 3 / Grace cascade 3</t>
  </si>
  <si>
    <t>misa Gracja 1 / Grace 1</t>
  </si>
  <si>
    <t>misa Gracja 2 / Grace 2</t>
  </si>
  <si>
    <t>misa Gracja 3 / Grace 3</t>
  </si>
  <si>
    <t>misa Gracja 4 / Grace 4</t>
  </si>
  <si>
    <t>misa Gracja 5 / Grace 5</t>
  </si>
  <si>
    <t>misa Verona 17 / Verona bowl 17</t>
  </si>
  <si>
    <t>Misa Verona 20  / Verona bowl 20</t>
  </si>
  <si>
    <t>Misa Verona 23  / Verona bowl 23</t>
  </si>
  <si>
    <t>Misa Verona 30  / Verona bowl 30</t>
  </si>
  <si>
    <t>Misa Verona 34  / Verona bowl 34</t>
  </si>
  <si>
    <t>Misa Verona 38  / Verona bowl 38</t>
  </si>
  <si>
    <t>flakon Dama 3  / Vase Dama 3</t>
  </si>
  <si>
    <t>flakon Dama 2  / Vase Dama 2</t>
  </si>
  <si>
    <t>flakon Dama 1 / Vase Dama 1</t>
  </si>
  <si>
    <t>flakon Dama 4  / Vase Dama 4</t>
  </si>
  <si>
    <t>flakon wbijany Dama 2 / Sticked vase Dana 2</t>
  </si>
  <si>
    <t>Asortyment / Assortment</t>
  </si>
  <si>
    <t>Muna kwadratowa 35 2 kolory/                            Muna square 35 2 colours</t>
  </si>
  <si>
    <t>Misa Verona 26 /  Verona bowl 26</t>
  </si>
  <si>
    <t>flakon wbijany Dama 1 / Sticked vase Dama 1</t>
  </si>
  <si>
    <t>kratka trawnikowa (1m2 = 10szt.)/                     Grass paver</t>
  </si>
  <si>
    <t>4531</t>
  </si>
  <si>
    <t>4532</t>
  </si>
  <si>
    <t>4533</t>
  </si>
  <si>
    <t>4534</t>
  </si>
  <si>
    <t>4535</t>
  </si>
  <si>
    <t>4536</t>
  </si>
  <si>
    <t>4538</t>
  </si>
  <si>
    <t>4386</t>
  </si>
  <si>
    <t>4391</t>
  </si>
  <si>
    <t>4387</t>
  </si>
  <si>
    <t>4392</t>
  </si>
  <si>
    <t>4295</t>
  </si>
  <si>
    <t>Diva Slim 30</t>
  </si>
  <si>
    <t>Diva Slim 40</t>
  </si>
  <si>
    <t>4670</t>
  </si>
  <si>
    <t>4680</t>
  </si>
  <si>
    <t>4700</t>
  </si>
  <si>
    <t>4710</t>
  </si>
  <si>
    <t>4720</t>
  </si>
  <si>
    <t>4730</t>
  </si>
  <si>
    <t>4592</t>
  </si>
  <si>
    <t>4593</t>
  </si>
  <si>
    <t>4745</t>
  </si>
  <si>
    <t>4740</t>
  </si>
  <si>
    <t>4580</t>
  </si>
  <si>
    <t>4590</t>
  </si>
  <si>
    <t>4539</t>
  </si>
  <si>
    <t>4290</t>
  </si>
  <si>
    <t>4292</t>
  </si>
  <si>
    <t>4385</t>
  </si>
  <si>
    <t>4390</t>
  </si>
  <si>
    <t>4388</t>
  </si>
  <si>
    <t>4389</t>
  </si>
  <si>
    <t>4394</t>
  </si>
  <si>
    <t>4393</t>
  </si>
  <si>
    <t>084</t>
  </si>
  <si>
    <t>4760</t>
  </si>
  <si>
    <t>2800</t>
  </si>
  <si>
    <t>2820</t>
  </si>
  <si>
    <t>2830</t>
  </si>
  <si>
    <t>2850</t>
  </si>
  <si>
    <t>2900</t>
  </si>
  <si>
    <t>2920</t>
  </si>
  <si>
    <t>2930</t>
  </si>
  <si>
    <t>2950</t>
  </si>
  <si>
    <t>3115</t>
  </si>
  <si>
    <t>3116</t>
  </si>
  <si>
    <t>3140</t>
  </si>
  <si>
    <t>3150</t>
  </si>
  <si>
    <t>3800</t>
  </si>
  <si>
    <t>3820</t>
  </si>
  <si>
    <t>3830</t>
  </si>
  <si>
    <t>3850</t>
  </si>
  <si>
    <t>3860</t>
  </si>
  <si>
    <t>3870</t>
  </si>
  <si>
    <t>3880</t>
  </si>
  <si>
    <t>3890</t>
  </si>
  <si>
    <t>3900</t>
  </si>
  <si>
    <t>3910</t>
  </si>
  <si>
    <t>4625</t>
  </si>
  <si>
    <t>4626</t>
  </si>
  <si>
    <t>Wkład 1/                                                                        Insert 1 for size 30</t>
  </si>
  <si>
    <t>Wkład 2/                                                                        Insert 2 for size 35</t>
  </si>
  <si>
    <t>Flow 30</t>
  </si>
  <si>
    <t>Flow 40</t>
  </si>
  <si>
    <t>Flow Slim 30</t>
  </si>
  <si>
    <t>Flow  Slim 40</t>
  </si>
  <si>
    <t xml:space="preserve">Kula Mika wisząca /                                                  Mika hanging bowl </t>
  </si>
  <si>
    <t>Kula Lina/                                                                             Lina bowl</t>
  </si>
  <si>
    <t>Kula Lina wisząca/                                                         Lina hanging bowl</t>
  </si>
  <si>
    <t>Kula Sahara Dunes/                                                       Sahara Dunes bowl</t>
  </si>
  <si>
    <t>Kula wiszaca  Sahara Dunes /                          Sahara Dunes hanging bowl</t>
  </si>
  <si>
    <t>Rattana kwadrat  30/                                                  Rattana square 30</t>
  </si>
  <si>
    <t>Rattana kwadrat  35/                                                 Rattana square 35</t>
  </si>
  <si>
    <t>Rattana kwadrat Slim  30/                                        Rattana square Slim 30</t>
  </si>
  <si>
    <t>2022</t>
  </si>
  <si>
    <t>Kula Mika/                                                                         Mika bowl</t>
  </si>
  <si>
    <t xml:space="preserve">Spryskiwacz Mika/                                                    Sprinkler Mika </t>
  </si>
  <si>
    <t xml:space="preserve">Wazonik Mika/                                                            Mika vase </t>
  </si>
  <si>
    <t>Sahara Dunes Elipsa 60/                                       Sahara Dunes ellipse 60</t>
  </si>
  <si>
    <t>Sahara Dunes Elipsa 40/                                       Sahara Dunes ellipse 40</t>
  </si>
  <si>
    <t>Sahara Dunes kwadrat  30/                                    Sahara Dunes square 30</t>
  </si>
  <si>
    <t>Sahara Dunes kwadrat  35/                                    Sahara Dunes square 35</t>
  </si>
  <si>
    <t>Sahara Dunes kwadrat  40/                                    Sahara Dunes square 40</t>
  </si>
  <si>
    <t xml:space="preserve">Sahara Dunes Slim kwadrat 30/                      Sahara Dunes Slim square 30        </t>
  </si>
  <si>
    <t xml:space="preserve">Sahara Dunes Slim kwadrat 35/                      Sahara Dunes Slim square 35        </t>
  </si>
  <si>
    <t xml:space="preserve">Sahara Dunes Slim kwadrat 40/                      Sahara Dunes Slim square 40        </t>
  </si>
  <si>
    <t>Rattana kwadrat  40/                                              Rattana square 40</t>
  </si>
  <si>
    <t>Rattana kwadrat Slim  35/                                             Rattana square Slim 35</t>
  </si>
  <si>
    <t>Rattana kwadrat Slim  40/                                         Rattana square Slim 40</t>
  </si>
  <si>
    <t>Skrzynka Sahara petit  31/                                        Sahara petit box  31</t>
  </si>
  <si>
    <t>Skrzynka Sahara petit  27 z podstawką/                 Sahara petit box 27 with saucer</t>
  </si>
  <si>
    <t xml:space="preserve">Skrzynka Sahara petit  31 z podstawką/                 Sahara petit box 31 with saucer </t>
  </si>
  <si>
    <t>Donica balustradowa Sahara 27/                                 Sahara railing pot 27</t>
  </si>
  <si>
    <t>Donica balustradowa Sahara 40/                                 Sahara railing pot 40</t>
  </si>
  <si>
    <t>Zielona herbata/              Green tea</t>
  </si>
  <si>
    <t>085</t>
  </si>
  <si>
    <t>0310</t>
  </si>
  <si>
    <t>0311</t>
  </si>
  <si>
    <t>Fioletowy/ Violet</t>
  </si>
  <si>
    <t>Zieleń trawiasta/ Grass green</t>
  </si>
  <si>
    <t xml:space="preserve">Różowy/ Pink </t>
  </si>
  <si>
    <t>Beżowy               (cafe latte)</t>
  </si>
  <si>
    <t xml:space="preserve">Konewka 2l/                                                                     Watering can 2l </t>
  </si>
  <si>
    <t>Konewka Aruba/                                                                      Aruba watering can</t>
  </si>
  <si>
    <t>Karmnik/ Bird feeder</t>
  </si>
  <si>
    <t>Karmnik na łańcuszku                                                       / Bird feeder with chain</t>
  </si>
  <si>
    <t>Karmnik na trzonku/                                                 Bird feeder with wooden stick</t>
  </si>
  <si>
    <t>Wieszak przyścienny/                                                       Wall hook</t>
  </si>
  <si>
    <t>Płotek ozdobny 2,45/                                                 Decorative fence</t>
  </si>
  <si>
    <t>Plotek ogrodowy dl.3.20/                                             Garden fence 3,20m</t>
  </si>
  <si>
    <t>Koszyk do cebulek 18/                                                  Round bulb basket 18</t>
  </si>
  <si>
    <t>Koszyk do cebulek 23/                                                  Round bulb basket 23</t>
  </si>
  <si>
    <t xml:space="preserve">koszyk  do cebulek 30/                                                Round bulb basket 30 </t>
  </si>
  <si>
    <t>Koszyk Owal 20/                                                          Oval bulb basket 20</t>
  </si>
  <si>
    <t>Koszyk Owal 25/                                                           Oval bulb basket 25</t>
  </si>
  <si>
    <t>Koszyk Owal 30/                                                                   Oval bulb basket 30</t>
  </si>
  <si>
    <t xml:space="preserve">Koszyk Kwadrat/                                                                   Square bulb basket </t>
  </si>
  <si>
    <t xml:space="preserve">Naturalne Drewno/ Natural wood </t>
  </si>
  <si>
    <t>Głeboka Czerń/        Deep black</t>
  </si>
  <si>
    <t>Diament 30/                                                                     Diamond 30</t>
  </si>
  <si>
    <t>Diament 40/                                                                   Diamond 40</t>
  </si>
  <si>
    <t>Diament Slim 30/                                                             Diamond Slim 30</t>
  </si>
  <si>
    <t>Diament Slim 40/                                                         Diamond Slim 40</t>
  </si>
  <si>
    <t>Antracyt+platyna wkład /Anthracite + platinum insert</t>
  </si>
  <si>
    <t>Misa Satina  z podstawką eco 30/                                Bowl Satina with saucer Eco 30</t>
  </si>
  <si>
    <t>Misa Satina  z podstawką eco 40/                             Bowl Satina with saucer Eco 40</t>
  </si>
  <si>
    <t xml:space="preserve">Skrzynka Satina 27 z podstawką/                                         Satina box 27 with saucer </t>
  </si>
  <si>
    <t xml:space="preserve">Skrzynka satina 27/                                                    Satina box 27 </t>
  </si>
  <si>
    <t>Ibiza beton 12/                                                                     Ibiza concrete 12</t>
  </si>
  <si>
    <t>Ibiza beton 14/                                                                   Ibiza concrete 14</t>
  </si>
  <si>
    <t>Ibiza beton 16/                                                                 Ibiza concrete 16</t>
  </si>
  <si>
    <t>Ibiza beton 18/                                                                       Ibiza concrete 18</t>
  </si>
  <si>
    <t>Ibiza beton 20/                                                                    Ibiza concrete 20</t>
  </si>
  <si>
    <t>Ibiza beton 22/                                                                   Ibiza concrete 22</t>
  </si>
  <si>
    <t>Ibiza beton 25/                                                                 Ibiza concrete 25</t>
  </si>
  <si>
    <t>Zbiornik na deszczówkę Flow/                                Rainwater tank Flow</t>
  </si>
  <si>
    <t>069</t>
  </si>
  <si>
    <t>Czerwony świąt.  dost. sezonowo X-XII /                                        Xmas red available X-XII</t>
  </si>
  <si>
    <t>Diament petit 11/                                                        Diamond petit 11</t>
  </si>
  <si>
    <t>Diament petit 13/                                                            Diamond petit 13</t>
  </si>
  <si>
    <t>Diament petit 15/                                                             Diamond petit 15</t>
  </si>
  <si>
    <t>Diament petit 17/                                                           Diamond petit 17</t>
  </si>
  <si>
    <t>Diament petit 19/                                                       Diamond petit 19</t>
  </si>
  <si>
    <t>Diament petit 22/                                                         Diamond petit 22</t>
  </si>
  <si>
    <t>Diament petit 25/                                                                  Diamond petit 25</t>
  </si>
  <si>
    <t>Skrzynka Diament Petit 23/                                    Diamont Petit box 23</t>
  </si>
  <si>
    <t>Skrzynka Diament Petit 27/                                    Diamont Petit box 27</t>
  </si>
  <si>
    <t>Skrzynka Diament Petit transparent 23/                                    Diamond Petit box transparent 23</t>
  </si>
  <si>
    <t>Skrzynka Diament Petit transparent 27/                                    Diamont Petit box transparent 27</t>
  </si>
  <si>
    <t>Osłonka do storczyków Diament Petit/                    Diamond petit orchid cachepot</t>
  </si>
  <si>
    <t>Osłonka do storczyków Diament Petit/                  Diamond petit transparent orchid cachepot</t>
  </si>
  <si>
    <t>Muna okrągła 30/                                                              Muna round 30</t>
  </si>
  <si>
    <t>Muna okrągła 35/                                                              Muna round 35</t>
  </si>
  <si>
    <t>Muna okrągła 40/                                                            Muna round 40</t>
  </si>
  <si>
    <t>Muna kwadratowa 30/                                                     Muna square 30</t>
  </si>
  <si>
    <t>Muna kwadratowa 35/                                                   Muna square 35</t>
  </si>
  <si>
    <t>Muna kwadratowa 40/                                               Muna square 40</t>
  </si>
  <si>
    <t xml:space="preserve">Toscana 11 okrągła/                                                   Toscana round 11 </t>
  </si>
  <si>
    <t>Toscana 13 okrągła/                                                 Toscana round 13</t>
  </si>
  <si>
    <t>Toscana 15 okrągła/                                                  Toscana round 15</t>
  </si>
  <si>
    <t>Toscana 17 okrągła/                                                  Toscana round 17</t>
  </si>
  <si>
    <t>Toscana 19 okrągła/                                                   toscana round 19</t>
  </si>
  <si>
    <t>Toscana 22 okrągła/                                                   Toscana round 22</t>
  </si>
  <si>
    <t>Toscana 25 okrągła/                                                     Toscana round 25</t>
  </si>
  <si>
    <t>Różowy/ Pink</t>
  </si>
  <si>
    <t>Czerw metalik dost sezonowo X-XII/ Red metalic avalable X-XII</t>
  </si>
  <si>
    <t>Toscana 11 kwadratowa/                                                 Toscana square 11</t>
  </si>
  <si>
    <t>Toscana 13 kwadratowa/                                                 Toscana square 13</t>
  </si>
  <si>
    <t>Toscana 15 kwadratowa/                                                 Toscana square 15</t>
  </si>
  <si>
    <t>Toscana 17 kwadratowa/                                                 Toscana square 17</t>
  </si>
  <si>
    <t>Toscana 19 kwadratowa/                                                 Toscana square 19</t>
  </si>
  <si>
    <t>Toscana 22 kwadratowa/                                                 Toscana square 22</t>
  </si>
  <si>
    <t>Toscana 25 kwadratowa/                                                 Toscana square 25</t>
  </si>
  <si>
    <t>Tuba Vulcano  15/                                                      Vulcano tube 15</t>
  </si>
  <si>
    <t>Tuba Vulcano  20/                                                      Vulcano tube 20</t>
  </si>
  <si>
    <t>Wkład 15/ Insert 15</t>
  </si>
  <si>
    <t>Wkład 20/ Insert 20</t>
  </si>
  <si>
    <t>Czerwony/ Red</t>
  </si>
  <si>
    <t>Tuba Vulcano transparent  15/                                                      Vulcano tube transparent 15</t>
  </si>
  <si>
    <t>Tuba Vulcano transparent  20/                                                      Vulcano tube transaprent 20</t>
  </si>
  <si>
    <t>Podstawka Kolor 11/                                                       Saucer Kolor 11</t>
  </si>
  <si>
    <t>Podstawka Kolor 13/                                                       Saucer Kolor 13</t>
  </si>
  <si>
    <t>Podstawka Kolor 15/                                                       Saucer Kolor 15</t>
  </si>
  <si>
    <t>Podstawka Kolor 17/                                                       Saucer Kolor 17</t>
  </si>
  <si>
    <t>Podstawka Kolor 19/                                                       Saucer Kolor 19</t>
  </si>
  <si>
    <t>Lawendowy/ Lavender</t>
  </si>
  <si>
    <t>Wiśniowy/ Cherry</t>
  </si>
  <si>
    <t>Podstawka Kolor 21/                                                       Saucer Kolor 21</t>
  </si>
  <si>
    <t>Podstawka Kolor 23/                                                       Saucer Kolor 23</t>
  </si>
  <si>
    <t>Osłonka do storczyków Vulcano 13/                   Vuulcano orchid cachepot 13</t>
  </si>
  <si>
    <t>Osłonka do storczyków Vulcano transparent 13/                                                                                                           Vulcano transparent orchid cachepot 13</t>
  </si>
  <si>
    <t>Skrzynka Vulcano 23/                                              Vulcano box 23</t>
  </si>
  <si>
    <t>Skrzynka Vulcano 27/                                              Vulcano box 27</t>
  </si>
  <si>
    <t>Beżowy              (cafe latte)</t>
  </si>
  <si>
    <t>Pomarańczowy/ Orange</t>
  </si>
  <si>
    <t>Zielony jasny/ Light green</t>
  </si>
  <si>
    <t>Czerwony metalik/                    Red metallic</t>
  </si>
  <si>
    <t>Osłonka do storczyków 13 okrągła /                       Orchid round cachepot 13</t>
  </si>
  <si>
    <t>Osłonka do storczyków 13 kwadrat/                       Orchid square cachepot 13</t>
  </si>
  <si>
    <t>Osłonka do storczyków trasnparent 13 okrągła/                       Orchid round tranpsaparent cachepot 13</t>
  </si>
  <si>
    <t>Osłonka do storczyków transparent 13 kwadrat/                                                                     Orchid square transparent  cachepot 13</t>
  </si>
  <si>
    <t xml:space="preserve">Malta wisząca 17/                                                         Malta hanging basket 17 </t>
  </si>
  <si>
    <t>Malta wisząca 19/                                                       Malta hanging basket 19</t>
  </si>
  <si>
    <t>Malta wisząca 21/                                                          Malta hanging basket 21</t>
  </si>
  <si>
    <t>Malta wisząca 24/                                                           Malta hanging basket 24</t>
  </si>
  <si>
    <t>Malta wisząca 27/                                                             Malta hanging basket 27</t>
  </si>
  <si>
    <t xml:space="preserve">Malta wisząca 17 z zaczepem/                                                  Malta hanging basket with clips 17 </t>
  </si>
  <si>
    <t>Malta wisząca 19 z zaczepem/                                            Malta hanging basket with clips 19</t>
  </si>
  <si>
    <t>Malta wisząca 21 z zaczepem/                                      Malta hanging basket with clips 21</t>
  </si>
  <si>
    <t>Malta wisząca 24 z zaczepem/                                      Malta hanging basket with clips 24</t>
  </si>
  <si>
    <t>Malta wisząca 27 z zaczepem/                                            Malta hanging basket with clips 27</t>
  </si>
  <si>
    <t>Wieszak do doniczki Malta 49 cm/                                   Plastic hanger for Malt 49 cm</t>
  </si>
  <si>
    <t>Europa 17</t>
  </si>
  <si>
    <t>Europa 19</t>
  </si>
  <si>
    <t>Europa 22</t>
  </si>
  <si>
    <t>Europa 25</t>
  </si>
  <si>
    <t>Europa wisząca 17/                                                        Europa hanging basket 17</t>
  </si>
  <si>
    <t>Europa wisząca 19/                                                        Europa hanging basket 19</t>
  </si>
  <si>
    <t>Europa wisząca 22/                                                        Europa hanging basket 22</t>
  </si>
  <si>
    <t>Europa wisząca 25/                                                        Europa hanging basket 25</t>
  </si>
  <si>
    <t>Dona 10</t>
  </si>
  <si>
    <t>Dona 12</t>
  </si>
  <si>
    <t>Dona 14</t>
  </si>
  <si>
    <t>Dona 17</t>
  </si>
  <si>
    <t>Dona 20</t>
  </si>
  <si>
    <t>Dona 23</t>
  </si>
  <si>
    <t>Dona 25</t>
  </si>
  <si>
    <t>Dona 30</t>
  </si>
  <si>
    <t>Dona 35</t>
  </si>
  <si>
    <t>Dona 40</t>
  </si>
  <si>
    <t>Dona 45</t>
  </si>
  <si>
    <t>Dona 55</t>
  </si>
  <si>
    <t>Dona 65</t>
  </si>
  <si>
    <t>Podstawka Dona 10/                                                           Dona saucer 10</t>
  </si>
  <si>
    <t>Podstawka Dona 12/                                                           Dona saucer 12</t>
  </si>
  <si>
    <t>Podstawka Dona 14/                                                           Dona saucer 14</t>
  </si>
  <si>
    <t>Podstawka Dona 17/                                                           Dona saucer 17</t>
  </si>
  <si>
    <t>Podstawka Dona 20/                                                           Dona saucer 20</t>
  </si>
  <si>
    <t>Podstawka Dona 23/                                                           Dona saucer 23</t>
  </si>
  <si>
    <t>Podstawka Dona 25/                                                           Dona saucer 25</t>
  </si>
  <si>
    <t>Podstawka Dona 30/                                                           Dona saucer 30</t>
  </si>
  <si>
    <t>Podstawka Dona 35/                                                           Dona saucer 35</t>
  </si>
  <si>
    <t>Podstawka Dona 40/                                                           Dona saucer 40</t>
  </si>
  <si>
    <t>Podstawka Dona 45/                                                           Dona saucer 45</t>
  </si>
  <si>
    <t>Podstawka Dona 55/                                                           Dona saucer 55</t>
  </si>
  <si>
    <t>Podstawka Dona 65/                                                           Dona saucer 65</t>
  </si>
  <si>
    <t>Doniczka drewnopodobna 00/                                       Elba 00</t>
  </si>
  <si>
    <t>Doniczka drewnopodobna 0/                                       Elba 0</t>
  </si>
  <si>
    <t>Doniczka drewnopodobna 1/                                       Elba 1</t>
  </si>
  <si>
    <t>Doniczka drewnopodobna 2/                                       Elba 2</t>
  </si>
  <si>
    <t>Doniczka drewnopodobna 3/                                       Elba 3</t>
  </si>
  <si>
    <t>Doniczka drewnopodobna 4/                                       Elba 4</t>
  </si>
  <si>
    <t>Doniczka drewnopodobna 5/                                       Elba 5</t>
  </si>
  <si>
    <t>Doniczka drewnopodobna 6/                                       Elba 6</t>
  </si>
  <si>
    <t>Doniczka drewnopodobna 7/                                       Elba 7</t>
  </si>
  <si>
    <t>Podstawka drewnopodobna 00/                          Elba Saucer 00</t>
  </si>
  <si>
    <t>Podstawka drewnopodobna 0/                             Elba Saucer 0</t>
  </si>
  <si>
    <t>Podstawka drewnopodobna 1/                              Elba Saucer 01</t>
  </si>
  <si>
    <t>Podstawka drewnopodobna 2/                                     Elba Saucer 03</t>
  </si>
  <si>
    <t>Podstawka drewnopodobna 3/                                     Elba Saucer 3</t>
  </si>
  <si>
    <t>Podstawka drewnopodobna 4/                                      Elba Saucer 4</t>
  </si>
  <si>
    <t>Podstawka drewnopodobna 5/                                   Elba Saucer 5</t>
  </si>
  <si>
    <t>Podstawka drewnopodobna 6/                                      Elba Saucer 6</t>
  </si>
  <si>
    <t>Podstawka drewnopodobna 7/                                  Elba Saucer 7</t>
  </si>
  <si>
    <t>Palmówka drewnopodobna 1/                                         Elba plus 1</t>
  </si>
  <si>
    <t>Palmówka drewnopodobna 2/                                         Elba plus 2</t>
  </si>
  <si>
    <t>Palmówka drewnopodobna 3/                                         Elba plus 3</t>
  </si>
  <si>
    <t>Palmówka drewnopodobna 4/                                         Elba plus 4</t>
  </si>
  <si>
    <t>Misa drewnopodobna 30  MAT/                                    Bowl Elba 30 MAT</t>
  </si>
  <si>
    <t>Podstawka Afro na kółkach /                                                 Saucer Afro on wheels</t>
  </si>
  <si>
    <t>Dona naścienna 14 z podstawką/                              Dona on wall  with saucer 14</t>
  </si>
  <si>
    <t>Dona naścienna 17 z podstawką/                              Dona on wall  with saucer 17</t>
  </si>
  <si>
    <t>Dona naścienna 20 z podstawką/                              Dona on wall  with saucer 20</t>
  </si>
  <si>
    <t>Dona naścienna 25 z podstawką/                              Dona on wall  with saucer 25</t>
  </si>
  <si>
    <t>Dona naścienna 30 z podstawką/                              Dona on wall  with saucer 30</t>
  </si>
  <si>
    <t>Doniczka naścienna Dona L - 40/                                       Dona L-shape 40</t>
  </si>
  <si>
    <t>Doniczka naścienna Doan narożna/                           Corner Dona</t>
  </si>
  <si>
    <t>Podstawka Afro 12/                                                             Afro saucer 12</t>
  </si>
  <si>
    <t>Podstawka Afro 14/                                                             Afro saucer 14</t>
  </si>
  <si>
    <t>Podstawka Afro 16/                                                             Afro saucer 16</t>
  </si>
  <si>
    <t>Podstawka Afro 18/                                                             Afro saucer 18</t>
  </si>
  <si>
    <t xml:space="preserve">Podstawka Afro 20/                                                      Afro saucer 20              </t>
  </si>
  <si>
    <t xml:space="preserve">Podstawka Afro 22/                                                        Afro saucer 22              </t>
  </si>
  <si>
    <t>Podstawka Afro 24/                                                        Afro saucer 24</t>
  </si>
  <si>
    <t>Podstawka Afro 26/                                                        Afro saucer 26</t>
  </si>
  <si>
    <t>Podstawka Afro 28/                                                        Afro saucer 28</t>
  </si>
  <si>
    <t>Podstawka Afro 32/                                                        Afro saucer 32</t>
  </si>
  <si>
    <t>Podstawka Afro 36/                                                        Afro saucer 36</t>
  </si>
  <si>
    <t>Podstawka Gala 08/                                                           Saucer Gala 08</t>
  </si>
  <si>
    <t>Podstawka Gala 10/                                                           Saucer Gala 10</t>
  </si>
  <si>
    <t>Podstawka Gala 12/                                                       Saucer Gala12</t>
  </si>
  <si>
    <t>Podstawka Gala 13/                                                       Saucer Gala13</t>
  </si>
  <si>
    <t>Podstawka Gala 14/                                                       Saucer Gala14</t>
  </si>
  <si>
    <t>Podstawka Gala 16/                                                       Saucer Gala 16</t>
  </si>
  <si>
    <t>Podstawka Gala 18/                                                       Saucer Gala 18</t>
  </si>
  <si>
    <t>Podstawka Gala 20/                                                       Saucer Gala 20</t>
  </si>
  <si>
    <t>Podstawka Gala 22/                                                       Saucer Gala 22</t>
  </si>
  <si>
    <t>Podstawka Gala 24/                                                       Saucer Gala 24</t>
  </si>
  <si>
    <t>Podstawka Gala 26/                                                       Saucer Gala 26</t>
  </si>
  <si>
    <t>Podstawka Gala 28/                                                       Saucer Gala 28</t>
  </si>
  <si>
    <t>Podstawka Gala 30/                                                       Saucer Gala 30</t>
  </si>
  <si>
    <t>Podstawka Gala 33/                                                       Saucer Gala 33</t>
  </si>
  <si>
    <t>Podstawka Gala 37/                                                       Saucer Gala 37</t>
  </si>
  <si>
    <t>Podstawka Gala 46/                                                       Saucer Gala 46</t>
  </si>
  <si>
    <t>Podstawka 08/                                                             Saucer 08</t>
  </si>
  <si>
    <t>Podstawka 10/                                                             Saucer 10</t>
  </si>
  <si>
    <t>Podstawka 12/                                                             Saucer 12</t>
  </si>
  <si>
    <t>Podstawka 14/                                                             Saucer 14</t>
  </si>
  <si>
    <t>Podstawka 16/                                                             Saucer 16</t>
  </si>
  <si>
    <t>Podstawka 18/                                                             Saucer 18</t>
  </si>
  <si>
    <t>Podstawka 20/                                                             Saucer 20</t>
  </si>
  <si>
    <t>Podstawka 22/                                                             Saucer 22</t>
  </si>
  <si>
    <t>Podstawka 24/                                                             Saucer 24</t>
  </si>
  <si>
    <t>Podstawka 26/                                                             Saucer 26</t>
  </si>
  <si>
    <t>Podstawka 28/                                                             Saucer 28</t>
  </si>
  <si>
    <t>Podstawka 32/                                                             Saucer 32</t>
  </si>
  <si>
    <t>Podstawka 36/                                                             Saucer 36</t>
  </si>
  <si>
    <t>Skrzynka Sahara z podstawką  40/                                 Sahara box with saucer 40</t>
  </si>
  <si>
    <t>Skrzynka Sahara z podstawką 50/                               Sahara box with saucer 50</t>
  </si>
  <si>
    <t>Skrzynka Sahara z podstawką 60/                              Sahara box with saucer 60</t>
  </si>
  <si>
    <t>Skrzynka Sahara z podstawką 80/                                 Sahara box with saucer 80</t>
  </si>
  <si>
    <t>Uniwersalny uchwyt balkonowy/                             Universal bracket for box</t>
  </si>
  <si>
    <t>Skrzynka drewnopodobna 40/                                             Elba box 40</t>
  </si>
  <si>
    <t>Skrzynka drewnopodobna 55/                                         Elba box 55</t>
  </si>
  <si>
    <t>Skrzynka drewnopodobna 40 z uchwytami /                      Elba box with brackets 40</t>
  </si>
  <si>
    <t>Skrzynka drewnopodobna 55 z uchwytami/               Elba box with brackets 55</t>
  </si>
  <si>
    <t>Skrzynka Gala 40 /                                                        Gala box 40</t>
  </si>
  <si>
    <t>Skrzynka Gala 60 /                                                           Gala box 60</t>
  </si>
  <si>
    <t xml:space="preserve">Podstawka pod  skrzynkę  Gala 40/                               Saucer for Gala box 40 </t>
  </si>
  <si>
    <t>Podstawka pod  skrzynkę  Gala 60/                               Saucer for Gala box 60</t>
  </si>
  <si>
    <t>Uchwyt do skrzynki Gala/                                             Bracket for Gala box</t>
  </si>
  <si>
    <t>Skrzynka Lotos 40 /                                                       Lotos box 40</t>
  </si>
  <si>
    <t>Skrzynka Lotos 60 /                                                       Lotos box 60</t>
  </si>
  <si>
    <t>Kaktusiarka Lotos 30 /                                                  Lotos cactus box 30</t>
  </si>
  <si>
    <t>Kaktusiarka Lotos 40 /                                                 Lotos cactus box 40</t>
  </si>
  <si>
    <t>Keli Mika 30</t>
  </si>
  <si>
    <t>Keli Mika 40</t>
  </si>
  <si>
    <t>5130</t>
  </si>
  <si>
    <t>5135</t>
  </si>
  <si>
    <t>5120</t>
  </si>
  <si>
    <t>5125</t>
  </si>
  <si>
    <t xml:space="preserve"> Mika 30</t>
  </si>
  <si>
    <t xml:space="preserve"> Mika 40</t>
  </si>
  <si>
    <t>Mika Slim 30</t>
  </si>
  <si>
    <t>Mika Slim 40</t>
  </si>
  <si>
    <t>5090</t>
  </si>
  <si>
    <t>5095</t>
  </si>
  <si>
    <t>5100</t>
  </si>
  <si>
    <t>5105</t>
  </si>
  <si>
    <t>Keli Mika Petit 14</t>
  </si>
  <si>
    <t>Keli Mika Petit 18</t>
  </si>
  <si>
    <t>5140</t>
  </si>
  <si>
    <t>5145</t>
  </si>
  <si>
    <t>5010</t>
  </si>
  <si>
    <t>5015</t>
  </si>
  <si>
    <t>5020</t>
  </si>
  <si>
    <t>5025</t>
  </si>
  <si>
    <t>5030</t>
  </si>
  <si>
    <t>5035</t>
  </si>
  <si>
    <t>5040</t>
  </si>
  <si>
    <t>5045</t>
  </si>
  <si>
    <t>Flow Elipsa 40</t>
  </si>
  <si>
    <t>Flow Elipsa 60</t>
  </si>
  <si>
    <t>5110</t>
  </si>
  <si>
    <t>5115</t>
  </si>
  <si>
    <t>Konewka Andy 3L/ Andy Can 3L</t>
  </si>
  <si>
    <t>5150</t>
  </si>
  <si>
    <t>4397</t>
  </si>
  <si>
    <t xml:space="preserve">Misa Satina 30/                                                                   Bowl Satina  30 </t>
  </si>
  <si>
    <t>Misa Satina 24/                                                                   Bowl Satina 24</t>
  </si>
  <si>
    <t xml:space="preserve">Misa Satina 40/                                                                Bowl Satina  40 </t>
  </si>
  <si>
    <t>Misa Satina  na nóżkach 24/                                           Bowl on legs Satina 24</t>
  </si>
  <si>
    <t>Misa Satina  na nóżkach 30/                                           Bowl on legs Satina 30</t>
  </si>
  <si>
    <t xml:space="preserve">Misa Satina na nóżkach  40/                                    Bowl on legs Satina  40 </t>
  </si>
  <si>
    <t>4398</t>
  </si>
  <si>
    <t>4395</t>
  </si>
  <si>
    <t>4396</t>
  </si>
  <si>
    <t>Pudrowy błękit/ Dusty blue</t>
  </si>
  <si>
    <t>086</t>
  </si>
  <si>
    <t>Juta/ Soft jute</t>
  </si>
  <si>
    <t>087</t>
  </si>
  <si>
    <t>Szałwia/ Salvia</t>
  </si>
  <si>
    <t>4794</t>
  </si>
  <si>
    <t>Czarny</t>
  </si>
  <si>
    <t>Satina Eco Recykled 15</t>
  </si>
  <si>
    <t>Satina Eco Recykled 17</t>
  </si>
  <si>
    <t>Satina Eco Recykled 20</t>
  </si>
  <si>
    <t xml:space="preserve">Satina Eco Recykled 13 </t>
  </si>
  <si>
    <t>Misa Satina Eco Wood 24/                                                  Bowl Satina Eco Wood 24</t>
  </si>
  <si>
    <t xml:space="preserve">Misa Satina Eco Wood 30/                                                  Bowl Satina Eco Wood 30 </t>
  </si>
  <si>
    <t>Misa Satina Eco Wood 40/                                                      Bowl Satina Eco Wood 40</t>
  </si>
  <si>
    <t>Flow petit Eco Wood 13</t>
  </si>
  <si>
    <t>Flow petit Eco Wood 15</t>
  </si>
  <si>
    <t>Flow petit Eco Wood 17</t>
  </si>
  <si>
    <t>Flow petit Eco Wood 19</t>
  </si>
  <si>
    <t>Misa Satina Eco Wood  24 na nóżkach/                                  Bowl on legs Satina Eco Wood 24</t>
  </si>
  <si>
    <t>Misa Satina Eco Wood 30 na nóżkach/                                  Bowl on legs Satina Eco Wood 30</t>
  </si>
  <si>
    <t>Misa Satina Eco Wood 40 na nóżkach/                             Bowl on legs Satina Eco Wood 40</t>
  </si>
  <si>
    <t>Satina Eco Wood 13</t>
  </si>
  <si>
    <t>Satina Eco Wood 15</t>
  </si>
  <si>
    <t>Satina Eco Wood 17</t>
  </si>
  <si>
    <t>Satina Eco Wood 20</t>
  </si>
  <si>
    <t>Satina Eco Wood  25</t>
  </si>
  <si>
    <t xml:space="preserve">Skrzynka Mika Eco Wood 27/                                            Mika Eco Wood 27 box </t>
  </si>
  <si>
    <t>Jagodowy/ Blueberry sorbet</t>
  </si>
  <si>
    <t>Platyna</t>
  </si>
  <si>
    <t>Szaro- beżowy /Taupe</t>
  </si>
  <si>
    <t>Jasny Róż/       Ligth Pink</t>
  </si>
  <si>
    <t>Jasnoszary /Light Grey</t>
  </si>
  <si>
    <t>Ciemna Zieleń/Dark green</t>
  </si>
  <si>
    <t>0673</t>
  </si>
  <si>
    <t>Planet 1</t>
  </si>
  <si>
    <t>0674</t>
  </si>
  <si>
    <t>planet 2</t>
  </si>
  <si>
    <t>Ciemna Zieleń /Dark green</t>
  </si>
  <si>
    <t>Złoty/                   Gold</t>
  </si>
  <si>
    <t>0671</t>
  </si>
  <si>
    <t>Orbita</t>
  </si>
  <si>
    <t>Czerwony/         Red</t>
  </si>
  <si>
    <t>012+012</t>
  </si>
  <si>
    <t>012+028</t>
  </si>
  <si>
    <t>0678</t>
  </si>
  <si>
    <t>Gwiazda/ Star</t>
  </si>
  <si>
    <t>Mięt/ Mint</t>
  </si>
  <si>
    <t>Mika Petit Eco Wood 13</t>
  </si>
  <si>
    <t>Mika Petit Eco Wood  15</t>
  </si>
  <si>
    <t>Mika Petit Eco Wood  17</t>
  </si>
  <si>
    <t>Mika Petit Eco Wood  19</t>
  </si>
  <si>
    <t>Mika Petit Eco Wood  23</t>
  </si>
  <si>
    <t>Mika Petit Eco Wood  27</t>
  </si>
  <si>
    <t>Keli Mika Petit Eco Wood 14</t>
  </si>
  <si>
    <t>Keli Mika Petit Eco Wood 18</t>
  </si>
  <si>
    <t>3300</t>
  </si>
  <si>
    <t xml:space="preserve">Muna okrągła 30 2 kolory/                                         Muna round 30 2 colours </t>
  </si>
  <si>
    <t>3310</t>
  </si>
  <si>
    <t>3320</t>
  </si>
  <si>
    <t xml:space="preserve">Muna okrągła 40 2 kolory/                                         Muna round 40 2 colours </t>
  </si>
  <si>
    <t>Orzech/            Nut</t>
  </si>
  <si>
    <t>Grafit/                 Graphite</t>
  </si>
  <si>
    <t>Brąz/                  Brown</t>
  </si>
  <si>
    <t>01-40</t>
  </si>
  <si>
    <t>02-40</t>
  </si>
  <si>
    <t>03-40</t>
  </si>
  <si>
    <t>4000</t>
  </si>
  <si>
    <t>Dalia 40</t>
  </si>
  <si>
    <t>4001</t>
  </si>
  <si>
    <t>Dalia 60</t>
  </si>
  <si>
    <t>4002</t>
  </si>
  <si>
    <t>Dalia 80</t>
  </si>
  <si>
    <t>4003</t>
  </si>
  <si>
    <t>Dalia 100</t>
  </si>
  <si>
    <t>4004</t>
  </si>
  <si>
    <t>Dalia 120</t>
  </si>
  <si>
    <t>4010</t>
  </si>
  <si>
    <t xml:space="preserve"> Irga 40</t>
  </si>
  <si>
    <t>4011</t>
  </si>
  <si>
    <t>Irga 60</t>
  </si>
  <si>
    <t>4012</t>
  </si>
  <si>
    <t>Irga 80</t>
  </si>
  <si>
    <t>4013</t>
  </si>
  <si>
    <t>Irga 100</t>
  </si>
  <si>
    <t>4014</t>
  </si>
  <si>
    <t>Irga 120</t>
  </si>
  <si>
    <t>4005</t>
  </si>
  <si>
    <t>Azalia 40</t>
  </si>
  <si>
    <t>4006</t>
  </si>
  <si>
    <t>Azalia 60</t>
  </si>
  <si>
    <t>4007</t>
  </si>
  <si>
    <t>Azalia 80</t>
  </si>
  <si>
    <t>4008</t>
  </si>
  <si>
    <t>Azalia 100</t>
  </si>
  <si>
    <t>4009</t>
  </si>
  <si>
    <t>Azalia 120</t>
  </si>
  <si>
    <t>v27102022</t>
  </si>
  <si>
    <t>5190</t>
  </si>
  <si>
    <t>5195</t>
  </si>
  <si>
    <t>5200</t>
  </si>
  <si>
    <t>5205</t>
  </si>
  <si>
    <t>5160</t>
  </si>
  <si>
    <t>5165</t>
  </si>
  <si>
    <t>5170</t>
  </si>
  <si>
    <t>5175</t>
  </si>
  <si>
    <t>5210</t>
  </si>
  <si>
    <t>5180</t>
  </si>
  <si>
    <t>5185</t>
  </si>
  <si>
    <t>5215</t>
  </si>
  <si>
    <t>4795</t>
  </si>
  <si>
    <t>Mika Petit z podstawką Eco Recycled 13/                                                       Mika Petit with saucer Eco Recycled  13</t>
  </si>
  <si>
    <t>Mika Petit z podstawką Eco Recycled  17/                                                       Mika Petit with saucer Eco Recycled  17</t>
  </si>
  <si>
    <t>Mika Petit z podstawką Eco Recycled 19/                                                       Mika Petit with saucer Eco Recycled  19</t>
  </si>
  <si>
    <t>Mika Petit z podstawką Eco Recycled  23/                                                    Mika Petit with saucer Eco Recycled  23</t>
  </si>
  <si>
    <t>Mika Petit z podstawką Eco Recycled  27/                                               Mika Petit with saucer Eco Recycled  27</t>
  </si>
  <si>
    <t>Skrzynka Venus Mat Eco Recycled 30cm/                                                Venus box Mat Eco Recycled 30</t>
  </si>
  <si>
    <t>Skrzynka Venus Mat Eco Recycled 40cm/                                                       Venus box Mat Eco Recycled 40</t>
  </si>
  <si>
    <t>Skrzynka Venus Mat Eco Recycled 50cm /                                              Venus box Mat Eco Recycled 50</t>
  </si>
  <si>
    <t>Skrzynka Venus Mat Eco Recycled 60cm/                                              Venus box Mat Eco Recycled 60</t>
  </si>
  <si>
    <t>Skrzynka Venus Mat Eco Recycled 70cm/                                               Venus box Mat Eco Recycled 70 cm</t>
  </si>
  <si>
    <t>Skrzynka Venus Mat Eco Recycled 80 cm/                                               Venus box Mat Eco Recycled 80</t>
  </si>
  <si>
    <t>Podpora do roślin Eco Recycled kwadraty /                                                        Plant support square Eco Recycled</t>
  </si>
  <si>
    <t>Podpora do roślin Eco Recycled okręgi /                                                        Plant support Eco Recycled circles</t>
  </si>
  <si>
    <t>5270</t>
  </si>
  <si>
    <t>Cyli 30</t>
  </si>
  <si>
    <t>5280</t>
  </si>
  <si>
    <t>Cyli 40</t>
  </si>
  <si>
    <t>5290</t>
  </si>
  <si>
    <t>5300</t>
  </si>
  <si>
    <t>5310</t>
  </si>
  <si>
    <t>5320</t>
  </si>
  <si>
    <t>Mika Cyli Petit Eco Recycled 14</t>
  </si>
  <si>
    <t>Mika Cyli Petit Eco Recycled 18</t>
  </si>
  <si>
    <t xml:space="preserve">Mika Cyli Petit Eco Recycled 20 </t>
  </si>
  <si>
    <t>Mika Cyli Petit Eco Recycled 26</t>
  </si>
  <si>
    <t>5350</t>
  </si>
  <si>
    <t>5355</t>
  </si>
  <si>
    <t>5360</t>
  </si>
  <si>
    <t>5365</t>
  </si>
  <si>
    <t>Mika Cyli Petit 14 Eco Wood</t>
  </si>
  <si>
    <t>Mika Cyli Petit 18 Eco Wood</t>
  </si>
  <si>
    <t>Mika Cyli Petit 22 Eco Wood</t>
  </si>
  <si>
    <t>Mika Cyli Petit 26 Eco Wood</t>
  </si>
  <si>
    <t>5230</t>
  </si>
  <si>
    <t>Gobi 30</t>
  </si>
  <si>
    <t>5240</t>
  </si>
  <si>
    <t>Gobi 40</t>
  </si>
  <si>
    <t>5250</t>
  </si>
  <si>
    <t>Gobi Slim 30</t>
  </si>
  <si>
    <t>5260</t>
  </si>
  <si>
    <t>Gobi Slim 40</t>
  </si>
  <si>
    <t>5330</t>
  </si>
  <si>
    <t>Satina 30</t>
  </si>
  <si>
    <t>5340</t>
  </si>
  <si>
    <t>Satina 40</t>
  </si>
  <si>
    <t>4281</t>
  </si>
  <si>
    <t>4282</t>
  </si>
  <si>
    <t>4283</t>
  </si>
  <si>
    <t>4284</t>
  </si>
  <si>
    <t>4285</t>
  </si>
  <si>
    <t>Satina beton 13</t>
  </si>
  <si>
    <t>Satina beton 15</t>
  </si>
  <si>
    <t>Satina beton 17</t>
  </si>
  <si>
    <t>Satina beton 20</t>
  </si>
  <si>
    <t>Satina beton 25</t>
  </si>
  <si>
    <t>089</t>
  </si>
  <si>
    <t>088</t>
  </si>
  <si>
    <t>5046</t>
  </si>
  <si>
    <t>5047</t>
  </si>
  <si>
    <t>090</t>
  </si>
  <si>
    <t>5026</t>
  </si>
  <si>
    <t>5027</t>
  </si>
  <si>
    <t>Flow petit Eco Wood 23</t>
  </si>
  <si>
    <t>Flow petit Eco Wood 27</t>
  </si>
  <si>
    <t>Biały</t>
  </si>
  <si>
    <t>Brązowy</t>
  </si>
  <si>
    <t xml:space="preserve">Muna okrągła 35 2 kolory/                                         Muna round 35 2 colours </t>
  </si>
  <si>
    <t>Satina Eco Recykled 25</t>
  </si>
  <si>
    <t>Asortyment</t>
  </si>
  <si>
    <t>Przezroczysty</t>
  </si>
  <si>
    <t>2561</t>
  </si>
  <si>
    <t>Podstawka kolor transparent 13</t>
  </si>
  <si>
    <t>2562</t>
  </si>
  <si>
    <t>Podstawka kolor transparent 15</t>
  </si>
  <si>
    <t>2563</t>
  </si>
  <si>
    <t>Podstawka kolor transparent 17</t>
  </si>
  <si>
    <t>2564</t>
  </si>
  <si>
    <t>Podstawka kolor transparent 19</t>
  </si>
  <si>
    <t>5380</t>
  </si>
  <si>
    <t>osłonka do storczykóww Vanda</t>
  </si>
  <si>
    <t>092</t>
  </si>
  <si>
    <t>Pudrowy róż</t>
  </si>
  <si>
    <t>Beton</t>
  </si>
  <si>
    <t>093</t>
  </si>
  <si>
    <t>Podstawka pod skrzynkę Venus Mat Eco Recycled 40/                                                          Saucer for Venus box Mat Eco Recycled 40</t>
  </si>
  <si>
    <t>Podstawka pod skrzynkę Venus Mat Eco Recycled 30/                                                                        Saucer for Venus box Mat Eco Recycled 30</t>
  </si>
  <si>
    <t>Podstawka pod skrzynkę Venus Mat Eco Recycled 50/                                                                       Saucer for Venus box Mat Eco Recycled 50</t>
  </si>
  <si>
    <t>Podstawka pod skrzynkę Venus Mat Eco Recycled 60/                                                                    Saucer for Venus box Mat Eco Recycled 60</t>
  </si>
  <si>
    <t>Podstawka pod skrzynkę Venus Mat Eco Recycled 70/                                                                   Saucer for Venus box Mat Eco Recycled 70</t>
  </si>
  <si>
    <t>Podstawka pod skrzynkę Venus Mat Eco Recycled 80/                                                                  Saucer for Venus box Mat Eco Recycled 80</t>
  </si>
  <si>
    <t xml:space="preserve">Skrzynka Satina Eco Wood 27/                                            Satrian Eco Wood 27 box </t>
  </si>
  <si>
    <t>Zestaw Kranik + szybkozłączka/                                    Set of faucet + quick coupler</t>
  </si>
  <si>
    <t>Zestaw Przyłączeniowy/                                        Connection set</t>
  </si>
  <si>
    <t>Ciemny beton/ Dark concrete</t>
  </si>
  <si>
    <t>Jasny beton/ Light concrete</t>
  </si>
  <si>
    <t>Beżowy beton/ Beige concrete</t>
  </si>
  <si>
    <t>Biały+pudrowa mięta wkład /White +dusty miny insert</t>
  </si>
  <si>
    <t>Antracyt+ platyna wkład/Anthracite + platinum insert</t>
  </si>
  <si>
    <t>podpórka do storczyka 59 cm/                                  Orchid support 59 cm</t>
  </si>
  <si>
    <t>podpórka do storczyka 39 cm/                                    Orchid support 39</t>
  </si>
  <si>
    <t>Wkład 2/                                                                        Insert 2 for size 40</t>
  </si>
  <si>
    <t>Brąz/ Brown</t>
  </si>
  <si>
    <t>Zielona herbata/ Green tea</t>
  </si>
  <si>
    <t>Glęboki niebieski/ Deep blue</t>
  </si>
  <si>
    <t>Lila róż/               Dusty rose</t>
  </si>
  <si>
    <t>Flow petit Eco Recycled  z podstawką 13/        Flow petit Eco Recycled with saucer 13</t>
  </si>
  <si>
    <t>Flow petit Eco Recycled z podstawką 15/           Flow petit Eco Recycled with saucer 15</t>
  </si>
  <si>
    <t>Flow petit Eco Recycled z podstawką 17/            Flow peit Eco Recycled with saucer 17</t>
  </si>
  <si>
    <t>Flow petit Eco Recycled z podstawką 19/            Flow petit Eco Recycled with saucer 19</t>
  </si>
  <si>
    <t>Flow petit Eco Recycled z podstawką 23/            Flow petit Eco Recycled with saucer 23</t>
  </si>
  <si>
    <t>Flow petit Eco Recycled z podstawką 27/         Flow petit Eco Recycled with saucer 27</t>
  </si>
  <si>
    <t>Mika Petit z podstawką Eco Recycled 15/                                                       Mika Petit with saucer Eco Recycled  15</t>
  </si>
  <si>
    <t>Delikatny róż/ Soft pink</t>
  </si>
  <si>
    <t>Skrzynka Sahara Duo/                                                  Sahara Duo box</t>
  </si>
  <si>
    <t>Karczoch/ Artichoke</t>
  </si>
  <si>
    <t>094</t>
  </si>
  <si>
    <t xml:space="preserve">Delikatny beż/ Soft beige </t>
  </si>
  <si>
    <t>091</t>
  </si>
  <si>
    <t>Rdzawy perłowy/        Pearl rust</t>
  </si>
  <si>
    <t>Skrzynka Mika z podstawką Eco Recycled  27/                              Mika  box  Eco Recycled 27 with saucer</t>
  </si>
  <si>
    <t>Czarny/ Black</t>
  </si>
</sst>
</file>

<file path=xl/styles.xml><?xml version="1.0" encoding="utf-8"?>
<styleSheet xmlns="http://schemas.openxmlformats.org/spreadsheetml/2006/main">
  <numFmts count="13">
    <numFmt numFmtId="43" formatCode="_-* #,##0.00\ _z_ł_-;\-* #,##0.00\ _z_ł_-;_-* &quot;-&quot;??\ _z_ł_-;_-@_-"/>
    <numFmt numFmtId="164" formatCode="d/mm/yyyy"/>
    <numFmt numFmtId="165" formatCode="0;[Red]0"/>
    <numFmt numFmtId="166" formatCode="#,##0.00\ &quot;zł&quot;"/>
    <numFmt numFmtId="167" formatCode="_-* #,##0\ _z_ł_-;\-* #,##0\ _z_ł_-;_-* &quot;-&quot;??\ _z_ł_-;_-@_-"/>
    <numFmt numFmtId="168" formatCode="#,##0.00_ ;\-#,##0.00\ "/>
    <numFmt numFmtId="169" formatCode="#,##0_ ;\-#,##0\ "/>
    <numFmt numFmtId="170" formatCode="[$-415]General"/>
    <numFmt numFmtId="171" formatCode="[$-415]0"/>
    <numFmt numFmtId="172" formatCode="#,##0.00\ _z_ł"/>
    <numFmt numFmtId="173" formatCode="_-* #,##0\ _z_ł_-;\-* #,##0\ _z_ł_-;_-* \-??\ _z_ł_-;_-@_-"/>
    <numFmt numFmtId="174" formatCode="_-* #,##0.00\ _z_ł_-;\-* #,##0.00\ _z_ł_-;_-* \-??\ _z_ł_-;_-@_-"/>
    <numFmt numFmtId="175" formatCode="#,##0.00&quot; zł&quot;"/>
  </numFmts>
  <fonts count="3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5"/>
      <name val="Arial Narrow"/>
      <family val="2"/>
      <charset val="238"/>
    </font>
    <font>
      <sz val="12"/>
      <name val="Arial Narrow"/>
      <family val="2"/>
      <charset val="238"/>
    </font>
    <font>
      <u/>
      <sz val="30"/>
      <name val="Arial Narrow"/>
      <family val="2"/>
      <charset val="238"/>
    </font>
    <font>
      <b/>
      <sz val="12"/>
      <name val="Arial Narrow"/>
      <family val="2"/>
      <charset val="238"/>
    </font>
    <font>
      <b/>
      <sz val="16"/>
      <name val="Arial Narrow"/>
      <family val="2"/>
      <charset val="238"/>
    </font>
    <font>
      <b/>
      <sz val="28"/>
      <name val="Arial Narrow"/>
      <family val="2"/>
      <charset val="238"/>
    </font>
    <font>
      <b/>
      <sz val="18"/>
      <name val="Arial Narrow"/>
      <family val="2"/>
      <charset val="238"/>
    </font>
    <font>
      <sz val="18"/>
      <name val="Arial Narrow"/>
      <family val="2"/>
      <charset val="238"/>
    </font>
    <font>
      <b/>
      <sz val="12"/>
      <name val="Trebuchet MS"/>
      <family val="2"/>
      <charset val="238"/>
    </font>
    <font>
      <b/>
      <sz val="14"/>
      <name val="Arial Narrow"/>
      <family val="2"/>
      <charset val="238"/>
    </font>
    <font>
      <sz val="12"/>
      <name val="Trebuchet MS"/>
      <family val="2"/>
      <charset val="238"/>
    </font>
    <font>
      <b/>
      <sz val="18"/>
      <color theme="0"/>
      <name val="Arial Narrow"/>
      <family val="2"/>
      <charset val="238"/>
    </font>
    <font>
      <sz val="12"/>
      <color theme="0"/>
      <name val="Arial Narrow"/>
      <family val="2"/>
      <charset val="238"/>
    </font>
    <font>
      <b/>
      <sz val="12"/>
      <color theme="9" tint="0.59999389629810485"/>
      <name val="Arial Narrow"/>
      <family val="2"/>
      <charset val="238"/>
    </font>
    <font>
      <b/>
      <sz val="12"/>
      <name val="Arial"/>
      <family val="2"/>
      <charset val="238"/>
    </font>
    <font>
      <b/>
      <sz val="12"/>
      <color theme="0"/>
      <name val="Arial Narrow"/>
      <family val="2"/>
      <charset val="238"/>
    </font>
    <font>
      <b/>
      <sz val="10"/>
      <name val="Arial Narrow"/>
      <family val="2"/>
      <charset val="238"/>
    </font>
    <font>
      <b/>
      <sz val="11"/>
      <name val="Arial Narrow"/>
      <family val="2"/>
      <charset val="238"/>
    </font>
    <font>
      <sz val="11"/>
      <color rgb="FF000000"/>
      <name val="Calibri"/>
      <family val="2"/>
      <charset val="238"/>
    </font>
    <font>
      <b/>
      <sz val="12"/>
      <color rgb="FF000000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name val="Arial Narrow"/>
      <family val="2"/>
      <charset val="238"/>
    </font>
    <font>
      <b/>
      <sz val="8"/>
      <name val="Arial Narrow"/>
      <family val="2"/>
      <charset val="238"/>
    </font>
    <font>
      <sz val="24"/>
      <name val="Arial Narrow"/>
      <family val="2"/>
      <charset val="238"/>
    </font>
    <font>
      <b/>
      <sz val="24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b/>
      <sz val="20"/>
      <name val="Arial Narrow"/>
      <family val="2"/>
      <charset val="238"/>
    </font>
    <font>
      <b/>
      <sz val="20"/>
      <name val="Tahoma"/>
      <family val="2"/>
      <charset val="238"/>
    </font>
    <font>
      <b/>
      <sz val="20"/>
      <name val="Arial"/>
      <family val="2"/>
      <charset val="238"/>
    </font>
  </fonts>
  <fills count="7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2B2B2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42"/>
      </patternFill>
    </fill>
    <fill>
      <patternFill patternType="solid">
        <fgColor theme="0"/>
        <bgColor indexed="44"/>
      </patternFill>
    </fill>
    <fill>
      <patternFill patternType="solid">
        <fgColor theme="9" tint="0.59999389629810485"/>
        <bgColor indexed="4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52"/>
      </patternFill>
    </fill>
    <fill>
      <patternFill patternType="solid">
        <fgColor theme="9" tint="0.39997558519241921"/>
        <bgColor indexed="42"/>
      </patternFill>
    </fill>
    <fill>
      <patternFill patternType="solid">
        <fgColor theme="9" tint="0.79998168889431442"/>
        <bgColor indexed="4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745F44"/>
        <bgColor indexed="64"/>
      </patternFill>
    </fill>
    <fill>
      <patternFill patternType="solid">
        <fgColor rgb="FF5B4C60"/>
        <bgColor indexed="4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1" tint="0.34998626667073579"/>
        <bgColor indexed="42"/>
      </patternFill>
    </fill>
    <fill>
      <patternFill patternType="solid">
        <fgColor rgb="FF92D050"/>
        <bgColor indexed="44"/>
      </patternFill>
    </fill>
    <fill>
      <patternFill patternType="solid">
        <fgColor theme="6" tint="0.79998168889431442"/>
        <bgColor indexed="42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44"/>
      </patternFill>
    </fill>
    <fill>
      <patternFill patternType="solid">
        <fgColor theme="6" tint="0.79998168889431442"/>
        <bgColor indexed="9"/>
      </patternFill>
    </fill>
    <fill>
      <patternFill patternType="solid">
        <fgColor theme="0" tint="-0.14999847407452621"/>
        <bgColor indexed="2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13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249977111117893"/>
        <bgColor indexed="42"/>
      </patternFill>
    </fill>
    <fill>
      <patternFill patternType="solid">
        <fgColor theme="0" tint="-0.34998626667073579"/>
        <bgColor indexed="26"/>
      </patternFill>
    </fill>
    <fill>
      <patternFill patternType="solid">
        <fgColor theme="5" tint="-0.249977111117893"/>
        <bgColor indexed="26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8DB4E3"/>
        <bgColor indexed="64"/>
      </patternFill>
    </fill>
    <fill>
      <patternFill patternType="solid">
        <fgColor rgb="FFB2CC7E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C4BD97"/>
      </patternFill>
    </fill>
    <fill>
      <patternFill patternType="solid">
        <fgColor rgb="FF92D050"/>
        <bgColor rgb="FFD7E4BD"/>
      </patternFill>
    </fill>
    <fill>
      <patternFill patternType="solid">
        <fgColor rgb="FFD9D9D9"/>
        <bgColor rgb="FFD7E4BD"/>
      </patternFill>
    </fill>
    <fill>
      <patternFill patternType="solid">
        <fgColor rgb="FFEBF1DE"/>
        <bgColor rgb="FFF2F2F2"/>
      </patternFill>
    </fill>
    <fill>
      <patternFill patternType="solid">
        <fgColor rgb="FFB2B2B2"/>
        <bgColor rgb="FFA6A6A6"/>
      </patternFill>
    </fill>
    <fill>
      <patternFill patternType="solid">
        <fgColor rgb="FFD7E4BD"/>
        <bgColor rgb="FFD9D9D9"/>
      </patternFill>
    </fill>
    <fill>
      <patternFill patternType="solid">
        <fgColor theme="0"/>
        <bgColor rgb="FFF2F2F2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rgb="FFD8D8D8"/>
        <bgColor indexed="44"/>
      </patternFill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BFBFBF"/>
        <bgColor indexed="26"/>
      </patternFill>
    </fill>
    <fill>
      <patternFill patternType="solid">
        <fgColor rgb="FFEAF1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4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663300"/>
        <bgColor indexed="64"/>
      </patternFill>
    </fill>
  </fills>
  <borders count="5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70" fontId="20" fillId="0" borderId="0"/>
    <xf numFmtId="0" fontId="22" fillId="0" borderId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77">
    <xf numFmtId="0" fontId="0" fillId="0" borderId="0" xfId="0"/>
    <xf numFmtId="0" fontId="3" fillId="0" borderId="0" xfId="0" applyFont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4" fontId="5" fillId="3" borderId="1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165" fontId="5" fillId="3" borderId="2" xfId="0" applyNumberFormat="1" applyFont="1" applyFill="1" applyBorder="1" applyAlignment="1">
      <alignment horizontal="center" vertical="center"/>
    </xf>
    <xf numFmtId="0" fontId="5" fillId="5" borderId="4" xfId="0" applyFont="1" applyFill="1" applyBorder="1"/>
    <xf numFmtId="0" fontId="5" fillId="0" borderId="2" xfId="0" applyFont="1" applyBorder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16" fontId="5" fillId="6" borderId="2" xfId="0" applyNumberFormat="1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" fontId="5" fillId="5" borderId="4" xfId="0" applyNumberFormat="1" applyFont="1" applyFill="1" applyBorder="1" applyAlignment="1">
      <alignment horizontal="center" vertical="center"/>
    </xf>
    <xf numFmtId="1" fontId="5" fillId="5" borderId="4" xfId="0" applyNumberFormat="1" applyFont="1" applyFill="1" applyBorder="1" applyAlignment="1">
      <alignment horizontal="right" vertical="center" indent="1"/>
    </xf>
    <xf numFmtId="0" fontId="5" fillId="7" borderId="4" xfId="0" applyFont="1" applyFill="1" applyBorder="1" applyAlignment="1">
      <alignment horizontal="center" vertical="center"/>
    </xf>
    <xf numFmtId="4" fontId="5" fillId="5" borderId="4" xfId="0" applyNumberFormat="1" applyFont="1" applyFill="1" applyBorder="1"/>
    <xf numFmtId="3" fontId="5" fillId="5" borderId="4" xfId="0" applyNumberFormat="1" applyFont="1" applyFill="1" applyBorder="1" applyAlignment="1">
      <alignment horizontal="right" indent="1"/>
    </xf>
    <xf numFmtId="1" fontId="5" fillId="5" borderId="4" xfId="0" applyNumberFormat="1" applyFont="1" applyFill="1" applyBorder="1" applyAlignment="1">
      <alignment horizontal="center" vertical="center"/>
    </xf>
    <xf numFmtId="49" fontId="5" fillId="5" borderId="4" xfId="0" applyNumberFormat="1" applyFont="1" applyFill="1" applyBorder="1" applyAlignment="1">
      <alignment horizontal="center"/>
    </xf>
    <xf numFmtId="0" fontId="5" fillId="11" borderId="3" xfId="0" applyFont="1" applyFill="1" applyBorder="1" applyAlignment="1">
      <alignment horizontal="center" vertical="center"/>
    </xf>
    <xf numFmtId="165" fontId="5" fillId="3" borderId="3" xfId="0" applyNumberFormat="1" applyFont="1" applyFill="1" applyBorder="1" applyAlignment="1">
      <alignment horizontal="center" vertical="center"/>
    </xf>
    <xf numFmtId="165" fontId="5" fillId="5" borderId="3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 wrapText="1"/>
    </xf>
    <xf numFmtId="1" fontId="8" fillId="5" borderId="2" xfId="0" applyNumberFormat="1" applyFont="1" applyFill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left" vertical="center"/>
    </xf>
    <xf numFmtId="164" fontId="5" fillId="3" borderId="3" xfId="0" applyNumberFormat="1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/>
    </xf>
    <xf numFmtId="164" fontId="5" fillId="12" borderId="2" xfId="0" applyNumberFormat="1" applyFont="1" applyFill="1" applyBorder="1" applyAlignment="1">
      <alignment horizontal="left" vertical="center"/>
    </xf>
    <xf numFmtId="164" fontId="5" fillId="12" borderId="5" xfId="0" applyNumberFormat="1" applyFont="1" applyFill="1" applyBorder="1" applyAlignment="1">
      <alignment horizontal="left" vertical="center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3" fillId="5" borderId="2" xfId="0" applyFont="1" applyFill="1" applyBorder="1"/>
    <xf numFmtId="166" fontId="11" fillId="5" borderId="4" xfId="0" applyNumberFormat="1" applyFont="1" applyFill="1" applyBorder="1" applyAlignment="1">
      <alignment horizontal="center" wrapText="1"/>
    </xf>
    <xf numFmtId="1" fontId="5" fillId="5" borderId="4" xfId="0" applyNumberFormat="1" applyFont="1" applyFill="1" applyBorder="1"/>
    <xf numFmtId="1" fontId="5" fillId="5" borderId="4" xfId="0" applyNumberFormat="1" applyFont="1" applyFill="1" applyBorder="1" applyAlignment="1">
      <alignment horizontal="center" vertical="center" wrapText="1"/>
    </xf>
    <xf numFmtId="1" fontId="5" fillId="7" borderId="4" xfId="0" applyNumberFormat="1" applyFont="1" applyFill="1" applyBorder="1" applyAlignment="1">
      <alignment horizontal="center" vertical="center"/>
    </xf>
    <xf numFmtId="167" fontId="5" fillId="0" borderId="2" xfId="1" applyNumberFormat="1" applyFont="1" applyFill="1" applyBorder="1" applyAlignment="1" applyProtection="1">
      <alignment horizontal="left" vertical="center"/>
      <protection locked="0"/>
    </xf>
    <xf numFmtId="0" fontId="5" fillId="14" borderId="5" xfId="0" applyFont="1" applyFill="1" applyBorder="1" applyAlignment="1">
      <alignment horizontal="center" vertical="center" wrapText="1"/>
    </xf>
    <xf numFmtId="49" fontId="5" fillId="5" borderId="7" xfId="0" applyNumberFormat="1" applyFont="1" applyFill="1" applyBorder="1" applyAlignment="1">
      <alignment horizontal="center" vertical="center" wrapText="1"/>
    </xf>
    <xf numFmtId="0" fontId="3" fillId="5" borderId="23" xfId="0" applyFont="1" applyFill="1" applyBorder="1"/>
    <xf numFmtId="0" fontId="5" fillId="11" borderId="2" xfId="0" applyFont="1" applyFill="1" applyBorder="1" applyAlignment="1">
      <alignment horizontal="center" vertical="center" wrapText="1"/>
    </xf>
    <xf numFmtId="0" fontId="5" fillId="16" borderId="2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 wrapText="1"/>
    </xf>
    <xf numFmtId="164" fontId="15" fillId="9" borderId="2" xfId="0" applyNumberFormat="1" applyFont="1" applyFill="1" applyBorder="1" applyAlignment="1">
      <alignment horizontal="left" vertical="center"/>
    </xf>
    <xf numFmtId="0" fontId="5" fillId="19" borderId="2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169" fontId="5" fillId="5" borderId="4" xfId="1" applyNumberFormat="1" applyFont="1" applyFill="1" applyBorder="1" applyAlignment="1" applyProtection="1">
      <alignment horizontal="right" vertical="center" indent="1"/>
    </xf>
    <xf numFmtId="0" fontId="3" fillId="0" borderId="0" xfId="0" applyFont="1"/>
    <xf numFmtId="0" fontId="5" fillId="18" borderId="2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21" borderId="2" xfId="0" applyFont="1" applyFill="1" applyBorder="1" applyAlignment="1">
      <alignment horizontal="center" vertical="center" wrapText="1"/>
    </xf>
    <xf numFmtId="0" fontId="5" fillId="22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164" fontId="5" fillId="23" borderId="3" xfId="0" applyNumberFormat="1" applyFont="1" applyFill="1" applyBorder="1" applyAlignment="1">
      <alignment horizontal="center" vertical="center"/>
    </xf>
    <xf numFmtId="0" fontId="5" fillId="23" borderId="2" xfId="0" applyFont="1" applyFill="1" applyBorder="1" applyAlignment="1">
      <alignment horizontal="center" vertical="center" wrapText="1"/>
    </xf>
    <xf numFmtId="0" fontId="5" fillId="23" borderId="3" xfId="0" applyFont="1" applyFill="1" applyBorder="1" applyAlignment="1">
      <alignment horizontal="center" vertical="center" wrapText="1"/>
    </xf>
    <xf numFmtId="0" fontId="5" fillId="24" borderId="2" xfId="0" applyFont="1" applyFill="1" applyBorder="1" applyAlignment="1">
      <alignment horizontal="center" vertical="center" wrapText="1"/>
    </xf>
    <xf numFmtId="0" fontId="5" fillId="25" borderId="2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/>
    </xf>
    <xf numFmtId="164" fontId="5" fillId="27" borderId="2" xfId="0" applyNumberFormat="1" applyFont="1" applyFill="1" applyBorder="1" applyAlignment="1">
      <alignment horizontal="left" vertical="center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164" fontId="5" fillId="20" borderId="2" xfId="0" applyNumberFormat="1" applyFont="1" applyFill="1" applyBorder="1" applyAlignment="1">
      <alignment horizontal="left" vertical="center"/>
    </xf>
    <xf numFmtId="4" fontId="5" fillId="30" borderId="2" xfId="0" applyNumberFormat="1" applyFont="1" applyFill="1" applyBorder="1" applyAlignment="1">
      <alignment horizontal="center" vertical="center" wrapText="1"/>
    </xf>
    <xf numFmtId="49" fontId="5" fillId="30" borderId="2" xfId="0" applyNumberFormat="1" applyFont="1" applyFill="1" applyBorder="1" applyAlignment="1">
      <alignment horizontal="center" vertical="center"/>
    </xf>
    <xf numFmtId="0" fontId="5" fillId="30" borderId="2" xfId="0" applyFont="1" applyFill="1" applyBorder="1" applyAlignment="1">
      <alignment horizontal="center" vertical="center" wrapText="1"/>
    </xf>
    <xf numFmtId="49" fontId="5" fillId="30" borderId="5" xfId="0" applyNumberFormat="1" applyFont="1" applyFill="1" applyBorder="1" applyAlignment="1">
      <alignment horizontal="center" vertical="center"/>
    </xf>
    <xf numFmtId="49" fontId="5" fillId="30" borderId="2" xfId="0" applyNumberFormat="1" applyFont="1" applyFill="1" applyBorder="1" applyAlignment="1">
      <alignment horizontal="center" vertical="center" wrapText="1"/>
    </xf>
    <xf numFmtId="49" fontId="5" fillId="30" borderId="0" xfId="0" applyNumberFormat="1" applyFont="1" applyFill="1" applyAlignment="1">
      <alignment horizontal="center" vertical="center"/>
    </xf>
    <xf numFmtId="49" fontId="3" fillId="30" borderId="0" xfId="0" applyNumberFormat="1" applyFont="1" applyFill="1" applyAlignment="1">
      <alignment horizontal="center"/>
    </xf>
    <xf numFmtId="0" fontId="3" fillId="30" borderId="0" xfId="0" applyFont="1" applyFill="1" applyAlignment="1">
      <alignment vertical="center"/>
    </xf>
    <xf numFmtId="0" fontId="5" fillId="30" borderId="3" xfId="0" applyFont="1" applyFill="1" applyBorder="1" applyAlignment="1">
      <alignment horizontal="center" vertical="center" wrapText="1"/>
    </xf>
    <xf numFmtId="4" fontId="5" fillId="30" borderId="7" xfId="0" applyNumberFormat="1" applyFont="1" applyFill="1" applyBorder="1" applyAlignment="1">
      <alignment horizontal="center" vertical="center" wrapText="1"/>
    </xf>
    <xf numFmtId="49" fontId="5" fillId="30" borderId="3" xfId="0" applyNumberFormat="1" applyFont="1" applyFill="1" applyBorder="1" applyAlignment="1">
      <alignment horizontal="center" vertical="center" wrapText="1"/>
    </xf>
    <xf numFmtId="49" fontId="5" fillId="30" borderId="1" xfId="0" applyNumberFormat="1" applyFont="1" applyFill="1" applyBorder="1" applyAlignment="1">
      <alignment horizontal="center" vertical="center"/>
    </xf>
    <xf numFmtId="165" fontId="5" fillId="30" borderId="3" xfId="0" applyNumberFormat="1" applyFont="1" applyFill="1" applyBorder="1" applyAlignment="1">
      <alignment horizontal="center" vertical="center"/>
    </xf>
    <xf numFmtId="0" fontId="5" fillId="30" borderId="2" xfId="0" applyFont="1" applyFill="1" applyBorder="1" applyAlignment="1">
      <alignment horizontal="center" vertical="center"/>
    </xf>
    <xf numFmtId="4" fontId="5" fillId="30" borderId="5" xfId="0" applyNumberFormat="1" applyFont="1" applyFill="1" applyBorder="1" applyAlignment="1">
      <alignment horizontal="center" vertical="center" wrapText="1"/>
    </xf>
    <xf numFmtId="4" fontId="5" fillId="28" borderId="2" xfId="0" applyNumberFormat="1" applyFont="1" applyFill="1" applyBorder="1" applyAlignment="1">
      <alignment horizontal="center" vertical="center" wrapText="1"/>
    </xf>
    <xf numFmtId="49" fontId="5" fillId="30" borderId="8" xfId="0" applyNumberFormat="1" applyFont="1" applyFill="1" applyBorder="1" applyAlignment="1">
      <alignment horizontal="center" vertical="center"/>
    </xf>
    <xf numFmtId="49" fontId="5" fillId="30" borderId="3" xfId="0" applyNumberFormat="1" applyFont="1" applyFill="1" applyBorder="1" applyAlignment="1">
      <alignment horizontal="center" vertical="center"/>
    </xf>
    <xf numFmtId="49" fontId="5" fillId="28" borderId="2" xfId="0" applyNumberFormat="1" applyFont="1" applyFill="1" applyBorder="1" applyAlignment="1">
      <alignment horizontal="center" vertical="center"/>
    </xf>
    <xf numFmtId="0" fontId="5" fillId="28" borderId="2" xfId="0" applyFont="1" applyFill="1" applyBorder="1" applyAlignment="1">
      <alignment horizontal="center" vertical="center"/>
    </xf>
    <xf numFmtId="0" fontId="5" fillId="28" borderId="2" xfId="0" applyFont="1" applyFill="1" applyBorder="1" applyAlignment="1">
      <alignment horizontal="center" vertical="center" wrapText="1"/>
    </xf>
    <xf numFmtId="0" fontId="5" fillId="33" borderId="0" xfId="0" applyFont="1" applyFill="1" applyAlignment="1">
      <alignment horizontal="center" vertical="center"/>
    </xf>
    <xf numFmtId="0" fontId="6" fillId="20" borderId="14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left" vertical="center" wrapText="1"/>
    </xf>
    <xf numFmtId="0" fontId="5" fillId="20" borderId="6" xfId="0" applyFont="1" applyFill="1" applyBorder="1" applyAlignment="1">
      <alignment horizontal="left" vertical="center" wrapText="1"/>
    </xf>
    <xf numFmtId="0" fontId="5" fillId="29" borderId="2" xfId="0" applyFont="1" applyFill="1" applyBorder="1" applyAlignment="1">
      <alignment horizontal="left" vertical="center" wrapText="1"/>
    </xf>
    <xf numFmtId="0" fontId="5" fillId="29" borderId="2" xfId="0" applyFont="1" applyFill="1" applyBorder="1" applyAlignment="1">
      <alignment vertical="center" wrapText="1"/>
    </xf>
    <xf numFmtId="0" fontId="5" fillId="34" borderId="2" xfId="0" applyFont="1" applyFill="1" applyBorder="1" applyAlignment="1">
      <alignment vertical="center" wrapText="1"/>
    </xf>
    <xf numFmtId="0" fontId="5" fillId="20" borderId="2" xfId="0" applyFont="1" applyFill="1" applyBorder="1" applyAlignment="1">
      <alignment vertical="center" wrapText="1"/>
    </xf>
    <xf numFmtId="0" fontId="5" fillId="20" borderId="14" xfId="0" applyFont="1" applyFill="1" applyBorder="1" applyAlignment="1">
      <alignment vertical="center" wrapText="1"/>
    </xf>
    <xf numFmtId="0" fontId="16" fillId="29" borderId="2" xfId="0" applyFont="1" applyFill="1" applyBorder="1" applyAlignment="1">
      <alignment vertical="center" wrapText="1"/>
    </xf>
    <xf numFmtId="0" fontId="5" fillId="29" borderId="3" xfId="0" applyFont="1" applyFill="1" applyBorder="1" applyAlignment="1">
      <alignment vertical="center" wrapText="1"/>
    </xf>
    <xf numFmtId="49" fontId="5" fillId="30" borderId="13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5" fillId="11" borderId="0" xfId="0" applyFont="1" applyFill="1" applyAlignment="1">
      <alignment vertical="center"/>
    </xf>
    <xf numFmtId="0" fontId="5" fillId="11" borderId="0" xfId="0" applyFont="1" applyFill="1" applyAlignment="1">
      <alignment horizontal="center" vertical="center"/>
    </xf>
    <xf numFmtId="0" fontId="5" fillId="35" borderId="0" xfId="0" applyFont="1" applyFill="1" applyAlignment="1">
      <alignment horizontal="center" vertical="center"/>
    </xf>
    <xf numFmtId="4" fontId="5" fillId="33" borderId="0" xfId="0" applyNumberFormat="1" applyFont="1" applyFill="1" applyAlignment="1">
      <alignment horizontal="center" vertical="center" wrapText="1"/>
    </xf>
    <xf numFmtId="49" fontId="5" fillId="33" borderId="0" xfId="0" applyNumberFormat="1" applyFont="1" applyFill="1" applyAlignment="1">
      <alignment horizontal="center" vertical="center"/>
    </xf>
    <xf numFmtId="4" fontId="5" fillId="11" borderId="0" xfId="0" applyNumberFormat="1" applyFont="1" applyFill="1" applyAlignment="1">
      <alignment horizontal="center" vertical="center" wrapText="1"/>
    </xf>
    <xf numFmtId="0" fontId="5" fillId="33" borderId="24" xfId="0" applyFont="1" applyFill="1" applyBorder="1" applyAlignment="1">
      <alignment horizontal="center" vertical="center"/>
    </xf>
    <xf numFmtId="4" fontId="5" fillId="11" borderId="0" xfId="0" applyNumberFormat="1" applyFont="1" applyFill="1"/>
    <xf numFmtId="49" fontId="5" fillId="11" borderId="0" xfId="0" applyNumberFormat="1" applyFont="1" applyFill="1" applyAlignment="1">
      <alignment horizontal="center"/>
    </xf>
    <xf numFmtId="0" fontId="5" fillId="11" borderId="0" xfId="0" applyFont="1" applyFill="1" applyAlignment="1">
      <alignment horizontal="center" vertical="center" wrapText="1"/>
    </xf>
    <xf numFmtId="49" fontId="5" fillId="11" borderId="0" xfId="0" applyNumberFormat="1" applyFont="1" applyFill="1" applyAlignment="1">
      <alignment horizontal="center" vertical="center"/>
    </xf>
    <xf numFmtId="0" fontId="10" fillId="11" borderId="0" xfId="0" applyFont="1" applyFill="1" applyAlignment="1">
      <alignment horizontal="center" vertical="center" wrapText="1"/>
    </xf>
    <xf numFmtId="0" fontId="10" fillId="11" borderId="0" xfId="0" applyFont="1" applyFill="1" applyAlignment="1">
      <alignment horizontal="center" vertical="center"/>
    </xf>
    <xf numFmtId="49" fontId="5" fillId="33" borderId="0" xfId="0" applyNumberFormat="1" applyFont="1" applyFill="1" applyAlignment="1">
      <alignment horizontal="center"/>
    </xf>
    <xf numFmtId="0" fontId="5" fillId="33" borderId="0" xfId="0" applyFont="1" applyFill="1" applyAlignment="1">
      <alignment horizontal="center" vertical="center" wrapText="1"/>
    </xf>
    <xf numFmtId="0" fontId="3" fillId="11" borderId="0" xfId="0" applyFont="1" applyFill="1" applyAlignment="1">
      <alignment vertical="center"/>
    </xf>
    <xf numFmtId="0" fontId="10" fillId="33" borderId="0" xfId="0" applyFont="1" applyFill="1" applyAlignment="1">
      <alignment horizontal="center" vertical="center" wrapText="1"/>
    </xf>
    <xf numFmtId="0" fontId="5" fillId="36" borderId="0" xfId="0" applyFont="1" applyFill="1" applyAlignment="1">
      <alignment horizontal="center" vertical="center" wrapText="1"/>
    </xf>
    <xf numFmtId="49" fontId="5" fillId="11" borderId="0" xfId="0" applyNumberFormat="1" applyFont="1" applyFill="1" applyAlignment="1">
      <alignment horizontal="center" vertical="center" wrapText="1"/>
    </xf>
    <xf numFmtId="0" fontId="5" fillId="11" borderId="0" xfId="0" applyFont="1" applyFill="1"/>
    <xf numFmtId="0" fontId="3" fillId="11" borderId="0" xfId="0" applyFont="1" applyFill="1"/>
    <xf numFmtId="4" fontId="5" fillId="11" borderId="0" xfId="0" applyNumberFormat="1" applyFont="1" applyFill="1" applyAlignment="1">
      <alignment horizontal="center" vertical="center" shrinkToFit="1"/>
    </xf>
    <xf numFmtId="0" fontId="5" fillId="36" borderId="0" xfId="0" applyFont="1" applyFill="1" applyAlignment="1">
      <alignment horizontal="center" vertical="center"/>
    </xf>
    <xf numFmtId="0" fontId="5" fillId="33" borderId="0" xfId="0" applyFont="1" applyFill="1" applyAlignment="1">
      <alignment horizontal="center"/>
    </xf>
    <xf numFmtId="49" fontId="5" fillId="33" borderId="0" xfId="0" applyNumberFormat="1" applyFont="1" applyFill="1" applyAlignment="1">
      <alignment horizontal="center" vertical="center" wrapText="1"/>
    </xf>
    <xf numFmtId="0" fontId="5" fillId="31" borderId="2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3" fontId="5" fillId="5" borderId="4" xfId="0" applyNumberFormat="1" applyFont="1" applyFill="1" applyBorder="1"/>
    <xf numFmtId="169" fontId="5" fillId="5" borderId="4" xfId="1" applyNumberFormat="1" applyFont="1" applyFill="1" applyBorder="1" applyAlignment="1" applyProtection="1">
      <alignment horizontal="right" indent="1"/>
    </xf>
    <xf numFmtId="3" fontId="5" fillId="0" borderId="4" xfId="0" applyNumberFormat="1" applyFont="1" applyBorder="1" applyAlignment="1">
      <alignment horizontal="right" indent="1"/>
    </xf>
    <xf numFmtId="4" fontId="5" fillId="0" borderId="4" xfId="0" applyNumberFormat="1" applyFont="1" applyBorder="1"/>
    <xf numFmtId="3" fontId="5" fillId="0" borderId="4" xfId="0" applyNumberFormat="1" applyFont="1" applyBorder="1"/>
    <xf numFmtId="1" fontId="5" fillId="0" borderId="4" xfId="0" applyNumberFormat="1" applyFont="1" applyBorder="1" applyAlignment="1">
      <alignment horizontal="right" vertical="center" indent="1"/>
    </xf>
    <xf numFmtId="0" fontId="5" fillId="37" borderId="23" xfId="0" applyFont="1" applyFill="1" applyBorder="1" applyAlignment="1">
      <alignment horizontal="center" vertical="center" wrapText="1"/>
    </xf>
    <xf numFmtId="0" fontId="5" fillId="38" borderId="2" xfId="0" applyFont="1" applyFill="1" applyBorder="1" applyAlignment="1">
      <alignment horizontal="center" vertical="center" wrapText="1"/>
    </xf>
    <xf numFmtId="0" fontId="5" fillId="38" borderId="23" xfId="0" applyFont="1" applyFill="1" applyBorder="1" applyAlignment="1">
      <alignment horizontal="center" vertical="center" wrapText="1"/>
    </xf>
    <xf numFmtId="0" fontId="5" fillId="31" borderId="3" xfId="0" applyFont="1" applyFill="1" applyBorder="1" applyAlignment="1">
      <alignment horizontal="center" vertical="center" wrapText="1"/>
    </xf>
    <xf numFmtId="0" fontId="5" fillId="30" borderId="7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top"/>
    </xf>
    <xf numFmtId="0" fontId="3" fillId="22" borderId="0" xfId="0" applyFont="1" applyFill="1"/>
    <xf numFmtId="0" fontId="9" fillId="5" borderId="2" xfId="0" applyFont="1" applyFill="1" applyBorder="1" applyAlignment="1">
      <alignment horizontal="center" vertical="center"/>
    </xf>
    <xf numFmtId="0" fontId="3" fillId="5" borderId="8" xfId="0" applyFont="1" applyFill="1" applyBorder="1"/>
    <xf numFmtId="0" fontId="3" fillId="5" borderId="7" xfId="0" applyFont="1" applyFill="1" applyBorder="1"/>
    <xf numFmtId="0" fontId="3" fillId="5" borderId="15" xfId="0" applyFont="1" applyFill="1" applyBorder="1" applyAlignment="1">
      <alignment horizontal="center"/>
    </xf>
    <xf numFmtId="0" fontId="3" fillId="5" borderId="9" xfId="0" applyFont="1" applyFill="1" applyBorder="1" applyAlignment="1">
      <alignment vertical="center"/>
    </xf>
    <xf numFmtId="0" fontId="8" fillId="5" borderId="23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 wrapText="1"/>
    </xf>
    <xf numFmtId="0" fontId="3" fillId="5" borderId="12" xfId="0" applyFont="1" applyFill="1" applyBorder="1" applyAlignment="1">
      <alignment vertical="center"/>
    </xf>
    <xf numFmtId="0" fontId="3" fillId="5" borderId="10" xfId="0" applyFont="1" applyFill="1" applyBorder="1" applyAlignment="1">
      <alignment vertical="center"/>
    </xf>
    <xf numFmtId="0" fontId="3" fillId="5" borderId="3" xfId="0" applyFont="1" applyFill="1" applyBorder="1"/>
    <xf numFmtId="0" fontId="5" fillId="30" borderId="0" xfId="0" applyFont="1" applyFill="1" applyAlignment="1">
      <alignment horizontal="center" vertical="center"/>
    </xf>
    <xf numFmtId="0" fontId="5" fillId="30" borderId="22" xfId="0" applyFont="1" applyFill="1" applyBorder="1" applyAlignment="1">
      <alignment horizontal="center" vertical="center" wrapText="1"/>
    </xf>
    <xf numFmtId="165" fontId="5" fillId="30" borderId="2" xfId="0" applyNumberFormat="1" applyFont="1" applyFill="1" applyBorder="1" applyAlignment="1">
      <alignment horizontal="center" vertical="center"/>
    </xf>
    <xf numFmtId="0" fontId="5" fillId="30" borderId="14" xfId="0" applyFont="1" applyFill="1" applyBorder="1" applyAlignment="1">
      <alignment horizontal="center" vertical="center" wrapText="1"/>
    </xf>
    <xf numFmtId="0" fontId="10" fillId="31" borderId="2" xfId="0" applyFont="1" applyFill="1" applyBorder="1" applyAlignment="1">
      <alignment horizontal="center" vertical="center" wrapText="1"/>
    </xf>
    <xf numFmtId="0" fontId="5" fillId="31" borderId="5" xfId="0" applyFont="1" applyFill="1" applyBorder="1" applyAlignment="1">
      <alignment horizontal="center" vertical="center" wrapText="1"/>
    </xf>
    <xf numFmtId="0" fontId="5" fillId="30" borderId="3" xfId="0" applyFont="1" applyFill="1" applyBorder="1" applyAlignment="1">
      <alignment horizontal="center" vertical="center"/>
    </xf>
    <xf numFmtId="1" fontId="5" fillId="31" borderId="2" xfId="0" applyNumberFormat="1" applyFont="1" applyFill="1" applyBorder="1" applyAlignment="1">
      <alignment horizontal="center" vertical="center" wrapText="1"/>
    </xf>
    <xf numFmtId="0" fontId="5" fillId="40" borderId="2" xfId="0" applyFont="1" applyFill="1" applyBorder="1" applyAlignment="1">
      <alignment horizontal="center" vertical="center" wrapText="1"/>
    </xf>
    <xf numFmtId="0" fontId="5" fillId="41" borderId="2" xfId="0" applyFont="1" applyFill="1" applyBorder="1" applyAlignment="1">
      <alignment horizontal="center" vertical="center" wrapText="1"/>
    </xf>
    <xf numFmtId="0" fontId="5" fillId="33" borderId="2" xfId="0" applyFont="1" applyFill="1" applyBorder="1" applyAlignment="1">
      <alignment horizontal="center" vertical="center"/>
    </xf>
    <xf numFmtId="0" fontId="14" fillId="0" borderId="0" xfId="0" applyFont="1"/>
    <xf numFmtId="0" fontId="5" fillId="32" borderId="21" xfId="0" applyFont="1" applyFill="1" applyBorder="1" applyAlignment="1">
      <alignment horizontal="left" vertical="center" wrapText="1"/>
    </xf>
    <xf numFmtId="0" fontId="5" fillId="30" borderId="8" xfId="0" applyFont="1" applyFill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 wrapText="1"/>
    </xf>
    <xf numFmtId="0" fontId="5" fillId="30" borderId="7" xfId="0" applyFont="1" applyFill="1" applyBorder="1" applyAlignment="1">
      <alignment horizontal="center" vertical="center"/>
    </xf>
    <xf numFmtId="0" fontId="5" fillId="0" borderId="0" xfId="0" applyFont="1"/>
    <xf numFmtId="4" fontId="5" fillId="0" borderId="0" xfId="0" applyNumberFormat="1" applyFont="1"/>
    <xf numFmtId="0" fontId="3" fillId="5" borderId="20" xfId="0" applyFont="1" applyFill="1" applyBorder="1"/>
    <xf numFmtId="0" fontId="3" fillId="5" borderId="21" xfId="0" applyFont="1" applyFill="1" applyBorder="1"/>
    <xf numFmtId="0" fontId="8" fillId="5" borderId="3" xfId="0" applyFont="1" applyFill="1" applyBorder="1" applyAlignment="1">
      <alignment vertical="center"/>
    </xf>
    <xf numFmtId="0" fontId="8" fillId="5" borderId="2" xfId="0" applyFont="1" applyFill="1" applyBorder="1" applyAlignment="1">
      <alignment vertical="center"/>
    </xf>
    <xf numFmtId="164" fontId="5" fillId="42" borderId="2" xfId="0" applyNumberFormat="1" applyFont="1" applyFill="1" applyBorder="1" applyAlignment="1">
      <alignment horizontal="left" vertical="center"/>
    </xf>
    <xf numFmtId="164" fontId="5" fillId="11" borderId="2" xfId="0" applyNumberFormat="1" applyFont="1" applyFill="1" applyBorder="1" applyAlignment="1">
      <alignment horizontal="left" vertical="center"/>
    </xf>
    <xf numFmtId="0" fontId="5" fillId="32" borderId="20" xfId="0" applyFont="1" applyFill="1" applyBorder="1" applyAlignment="1">
      <alignment horizontal="left" vertical="center" wrapText="1"/>
    </xf>
    <xf numFmtId="0" fontId="5" fillId="30" borderId="24" xfId="0" applyFont="1" applyFill="1" applyBorder="1" applyAlignment="1">
      <alignment horizontal="center" vertical="center" wrapText="1"/>
    </xf>
    <xf numFmtId="1" fontId="8" fillId="5" borderId="3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 vertical="center" wrapText="1"/>
    </xf>
    <xf numFmtId="49" fontId="5" fillId="0" borderId="0" xfId="0" applyNumberFormat="1" applyFont="1"/>
    <xf numFmtId="0" fontId="12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5" fillId="43" borderId="2" xfId="0" applyFont="1" applyFill="1" applyBorder="1" applyAlignment="1">
      <alignment horizontal="center" vertical="center" wrapText="1"/>
    </xf>
    <xf numFmtId="0" fontId="5" fillId="44" borderId="2" xfId="0" applyFont="1" applyFill="1" applyBorder="1" applyAlignment="1">
      <alignment horizontal="center" vertical="center" wrapText="1"/>
    </xf>
    <xf numFmtId="0" fontId="5" fillId="45" borderId="2" xfId="0" applyFont="1" applyFill="1" applyBorder="1" applyAlignment="1">
      <alignment horizontal="center" vertical="center" wrapText="1"/>
    </xf>
    <xf numFmtId="49" fontId="5" fillId="30" borderId="7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167" fontId="5" fillId="38" borderId="2" xfId="1" applyNumberFormat="1" applyFont="1" applyFill="1" applyBorder="1" applyAlignment="1" applyProtection="1">
      <alignment horizontal="left" vertical="center"/>
    </xf>
    <xf numFmtId="167" fontId="5" fillId="46" borderId="2" xfId="1" applyNumberFormat="1" applyFont="1" applyFill="1" applyBorder="1" applyAlignment="1" applyProtection="1">
      <alignment horizontal="left" vertical="center"/>
    </xf>
    <xf numFmtId="168" fontId="17" fillId="5" borderId="0" xfId="1" applyNumberFormat="1" applyFont="1" applyFill="1" applyBorder="1" applyAlignment="1" applyProtection="1">
      <alignment horizontal="right" vertical="center" indent="1"/>
    </xf>
    <xf numFmtId="168" fontId="14" fillId="5" borderId="0" xfId="1" applyNumberFormat="1" applyFont="1" applyFill="1" applyBorder="1" applyAlignment="1" applyProtection="1"/>
    <xf numFmtId="168" fontId="17" fillId="5" borderId="0" xfId="1" applyNumberFormat="1" applyFont="1" applyFill="1" applyBorder="1" applyAlignment="1" applyProtection="1"/>
    <xf numFmtId="168" fontId="17" fillId="5" borderId="0" xfId="1" applyNumberFormat="1" applyFont="1" applyFill="1" applyBorder="1" applyAlignment="1" applyProtection="1">
      <alignment horizontal="center"/>
    </xf>
    <xf numFmtId="4" fontId="3" fillId="5" borderId="0" xfId="0" applyNumberFormat="1" applyFont="1" applyFill="1" applyAlignment="1">
      <alignment vertical="center"/>
    </xf>
    <xf numFmtId="167" fontId="3" fillId="0" borderId="0" xfId="0" applyNumberFormat="1" applyFont="1"/>
    <xf numFmtId="168" fontId="3" fillId="0" borderId="0" xfId="0" applyNumberFormat="1" applyFont="1"/>
    <xf numFmtId="4" fontId="18" fillId="30" borderId="2" xfId="0" applyNumberFormat="1" applyFont="1" applyFill="1" applyBorder="1" applyAlignment="1">
      <alignment horizontal="center" vertical="center" wrapText="1"/>
    </xf>
    <xf numFmtId="4" fontId="19" fillId="30" borderId="2" xfId="0" applyNumberFormat="1" applyFont="1" applyFill="1" applyBorder="1" applyAlignment="1">
      <alignment horizontal="center" vertical="center" wrapText="1"/>
    </xf>
    <xf numFmtId="4" fontId="18" fillId="28" borderId="2" xfId="0" applyNumberFormat="1" applyFont="1" applyFill="1" applyBorder="1" applyAlignment="1">
      <alignment horizontal="center" vertical="center" wrapText="1"/>
    </xf>
    <xf numFmtId="164" fontId="5" fillId="20" borderId="2" xfId="0" applyNumberFormat="1" applyFont="1" applyFill="1" applyBorder="1" applyAlignment="1">
      <alignment vertical="center" wrapText="1"/>
    </xf>
    <xf numFmtId="164" fontId="5" fillId="20" borderId="2" xfId="0" applyNumberFormat="1" applyFont="1" applyFill="1" applyBorder="1" applyAlignment="1">
      <alignment horizontal="left" vertical="center" wrapText="1"/>
    </xf>
    <xf numFmtId="164" fontId="5" fillId="20" borderId="14" xfId="0" applyNumberFormat="1" applyFont="1" applyFill="1" applyBorder="1" applyAlignment="1">
      <alignment horizontal="left" vertical="center" wrapText="1"/>
    </xf>
    <xf numFmtId="164" fontId="5" fillId="20" borderId="14" xfId="0" applyNumberFormat="1" applyFont="1" applyFill="1" applyBorder="1" applyAlignment="1">
      <alignment vertical="center" wrapText="1"/>
    </xf>
    <xf numFmtId="0" fontId="5" fillId="11" borderId="0" xfId="0" applyFont="1" applyFill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0" fontId="5" fillId="21" borderId="3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vertical="center"/>
    </xf>
    <xf numFmtId="0" fontId="5" fillId="20" borderId="21" xfId="0" applyFont="1" applyFill="1" applyBorder="1" applyAlignment="1">
      <alignment horizontal="left" vertical="center" wrapText="1"/>
    </xf>
    <xf numFmtId="49" fontId="5" fillId="47" borderId="5" xfId="0" applyNumberFormat="1" applyFont="1" applyFill="1" applyBorder="1" applyAlignment="1">
      <alignment horizontal="center" vertical="center"/>
    </xf>
    <xf numFmtId="0" fontId="8" fillId="5" borderId="8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49" fontId="5" fillId="30" borderId="22" xfId="0" applyNumberFormat="1" applyFont="1" applyFill="1" applyBorder="1" applyAlignment="1">
      <alignment horizontal="center" vertical="center"/>
    </xf>
    <xf numFmtId="49" fontId="5" fillId="30" borderId="20" xfId="0" applyNumberFormat="1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left" vertical="center"/>
    </xf>
    <xf numFmtId="164" fontId="15" fillId="0" borderId="2" xfId="0" applyNumberFormat="1" applyFont="1" applyBorder="1" applyAlignment="1">
      <alignment horizontal="left" vertical="center"/>
    </xf>
    <xf numFmtId="164" fontId="5" fillId="20" borderId="20" xfId="0" applyNumberFormat="1" applyFont="1" applyFill="1" applyBorder="1" applyAlignment="1">
      <alignment vertical="center" wrapText="1"/>
    </xf>
    <xf numFmtId="0" fontId="5" fillId="0" borderId="23" xfId="0" applyFont="1" applyBorder="1" applyAlignment="1">
      <alignment horizontal="center" vertical="center" wrapText="1"/>
    </xf>
    <xf numFmtId="164" fontId="5" fillId="20" borderId="7" xfId="0" applyNumberFormat="1" applyFont="1" applyFill="1" applyBorder="1" applyAlignment="1">
      <alignment vertical="center" wrapText="1"/>
    </xf>
    <xf numFmtId="164" fontId="5" fillId="20" borderId="3" xfId="0" applyNumberFormat="1" applyFont="1" applyFill="1" applyBorder="1" applyAlignment="1">
      <alignment vertical="center" wrapText="1"/>
    </xf>
    <xf numFmtId="4" fontId="5" fillId="0" borderId="0" xfId="0" applyNumberFormat="1" applyFont="1" applyAlignment="1">
      <alignment vertical="center"/>
    </xf>
    <xf numFmtId="0" fontId="14" fillId="5" borderId="0" xfId="0" applyFont="1" applyFill="1"/>
    <xf numFmtId="166" fontId="5" fillId="5" borderId="4" xfId="0" applyNumberFormat="1" applyFont="1" applyFill="1" applyBorder="1" applyAlignment="1">
      <alignment horizontal="center"/>
    </xf>
    <xf numFmtId="167" fontId="5" fillId="48" borderId="2" xfId="1" applyNumberFormat="1" applyFont="1" applyFill="1" applyBorder="1" applyAlignment="1" applyProtection="1">
      <alignment horizontal="left" vertical="center"/>
    </xf>
    <xf numFmtId="167" fontId="5" fillId="49" borderId="2" xfId="1" applyNumberFormat="1" applyFont="1" applyFill="1" applyBorder="1" applyAlignment="1" applyProtection="1">
      <alignment horizontal="left" vertical="center"/>
    </xf>
    <xf numFmtId="1" fontId="8" fillId="50" borderId="3" xfId="0" applyNumberFormat="1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167" fontId="5" fillId="11" borderId="0" xfId="1" applyNumberFormat="1" applyFont="1" applyFill="1" applyBorder="1" applyAlignment="1" applyProtection="1">
      <alignment horizontal="left" vertical="center"/>
    </xf>
    <xf numFmtId="171" fontId="21" fillId="51" borderId="41" xfId="2" applyNumberFormat="1" applyFont="1" applyFill="1" applyBorder="1" applyAlignment="1">
      <alignment horizontal="right" vertical="center"/>
    </xf>
    <xf numFmtId="167" fontId="5" fillId="5" borderId="2" xfId="1" applyNumberFormat="1" applyFont="1" applyFill="1" applyBorder="1" applyAlignment="1" applyProtection="1">
      <alignment horizontal="left" vertical="center"/>
      <protection locked="0"/>
    </xf>
    <xf numFmtId="167" fontId="5" fillId="21" borderId="2" xfId="1" applyNumberFormat="1" applyFont="1" applyFill="1" applyBorder="1" applyAlignment="1" applyProtection="1">
      <alignment horizontal="left" vertical="center"/>
      <protection locked="0"/>
    </xf>
    <xf numFmtId="0" fontId="5" fillId="26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172" fontId="5" fillId="5" borderId="4" xfId="1" applyNumberFormat="1" applyFont="1" applyFill="1" applyBorder="1" applyAlignment="1" applyProtection="1">
      <alignment horizontal="center" vertical="center"/>
    </xf>
    <xf numFmtId="172" fontId="3" fillId="5" borderId="4" xfId="1" applyNumberFormat="1" applyFont="1" applyFill="1" applyBorder="1" applyAlignment="1" applyProtection="1">
      <alignment vertical="center"/>
    </xf>
    <xf numFmtId="172" fontId="5" fillId="5" borderId="4" xfId="1" applyNumberFormat="1" applyFont="1" applyFill="1" applyBorder="1" applyAlignment="1" applyProtection="1">
      <alignment horizontal="right" vertical="center" indent="1"/>
    </xf>
    <xf numFmtId="172" fontId="5" fillId="5" borderId="4" xfId="0" applyNumberFormat="1" applyFont="1" applyFill="1" applyBorder="1" applyAlignment="1">
      <alignment horizontal="center"/>
    </xf>
    <xf numFmtId="172" fontId="5" fillId="5" borderId="4" xfId="0" applyNumberFormat="1" applyFont="1" applyFill="1" applyBorder="1" applyAlignment="1">
      <alignment horizontal="right" vertical="center" indent="1"/>
    </xf>
    <xf numFmtId="172" fontId="5" fillId="5" borderId="4" xfId="1" applyNumberFormat="1" applyFont="1" applyFill="1" applyBorder="1" applyAlignment="1" applyProtection="1">
      <alignment vertical="center"/>
    </xf>
    <xf numFmtId="172" fontId="5" fillId="5" borderId="4" xfId="0" applyNumberFormat="1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/>
    </xf>
    <xf numFmtId="0" fontId="0" fillId="30" borderId="23" xfId="0" applyFill="1" applyBorder="1"/>
    <xf numFmtId="164" fontId="19" fillId="52" borderId="44" xfId="4" applyNumberFormat="1" applyFont="1" applyFill="1" applyBorder="1" applyAlignment="1">
      <alignment horizontal="center" vertical="center" wrapText="1"/>
    </xf>
    <xf numFmtId="4" fontId="19" fillId="52" borderId="44" xfId="4" applyNumberFormat="1" applyFont="1" applyFill="1" applyBorder="1" applyAlignment="1">
      <alignment horizontal="center" vertical="center" wrapText="1"/>
    </xf>
    <xf numFmtId="0" fontId="19" fillId="53" borderId="0" xfId="4" applyFont="1" applyFill="1"/>
    <xf numFmtId="173" fontId="23" fillId="0" borderId="0" xfId="4" applyNumberFormat="1" applyFont="1"/>
    <xf numFmtId="0" fontId="0" fillId="30" borderId="24" xfId="0" applyFill="1" applyBorder="1"/>
    <xf numFmtId="164" fontId="19" fillId="52" borderId="45" xfId="4" applyNumberFormat="1" applyFont="1" applyFill="1" applyBorder="1" applyAlignment="1">
      <alignment horizontal="center" vertical="center" wrapText="1"/>
    </xf>
    <xf numFmtId="49" fontId="19" fillId="52" borderId="45" xfId="4" applyNumberFormat="1" applyFont="1" applyFill="1" applyBorder="1" applyAlignment="1">
      <alignment horizontal="center" vertical="center"/>
    </xf>
    <xf numFmtId="49" fontId="19" fillId="52" borderId="44" xfId="4" applyNumberFormat="1" applyFont="1" applyFill="1" applyBorder="1" applyAlignment="1">
      <alignment horizontal="center" vertical="center"/>
    </xf>
    <xf numFmtId="0" fontId="0" fillId="30" borderId="22" xfId="0" applyFill="1" applyBorder="1"/>
    <xf numFmtId="0" fontId="19" fillId="0" borderId="45" xfId="4" applyFont="1" applyBorder="1" applyAlignment="1">
      <alignment horizontal="center" vertical="center" wrapText="1"/>
    </xf>
    <xf numFmtId="0" fontId="19" fillId="0" borderId="44" xfId="4" applyFont="1" applyBorder="1" applyAlignment="1">
      <alignment horizontal="center" vertical="center" wrapText="1"/>
    </xf>
    <xf numFmtId="0" fontId="23" fillId="54" borderId="0" xfId="4" applyFont="1" applyFill="1"/>
    <xf numFmtId="0" fontId="19" fillId="52" borderId="44" xfId="4" applyFont="1" applyFill="1" applyBorder="1" applyAlignment="1">
      <alignment horizontal="center" vertical="center" wrapText="1"/>
    </xf>
    <xf numFmtId="173" fontId="19" fillId="0" borderId="44" xfId="5" applyNumberFormat="1" applyFont="1" applyBorder="1" applyAlignment="1" applyProtection="1">
      <alignment horizontal="left" vertical="center"/>
      <protection locked="0"/>
    </xf>
    <xf numFmtId="0" fontId="23" fillId="54" borderId="0" xfId="4" applyFont="1" applyFill="1" applyAlignment="1">
      <alignment vertical="center"/>
    </xf>
    <xf numFmtId="172" fontId="23" fillId="5" borderId="4" xfId="6" applyNumberFormat="1" applyFont="1" applyFill="1" applyBorder="1" applyAlignment="1" applyProtection="1">
      <alignment vertical="center"/>
    </xf>
    <xf numFmtId="0" fontId="0" fillId="30" borderId="19" xfId="0" applyFill="1" applyBorder="1"/>
    <xf numFmtId="4" fontId="19" fillId="52" borderId="0" xfId="4" applyNumberFormat="1" applyFont="1" applyFill="1" applyAlignment="1">
      <alignment horizontal="center" vertical="center" wrapText="1"/>
    </xf>
    <xf numFmtId="0" fontId="0" fillId="30" borderId="0" xfId="0" applyFill="1"/>
    <xf numFmtId="49" fontId="19" fillId="52" borderId="0" xfId="4" applyNumberFormat="1" applyFont="1" applyFill="1" applyAlignment="1">
      <alignment horizontal="center" vertical="center"/>
    </xf>
    <xf numFmtId="0" fontId="0" fillId="30" borderId="46" xfId="0" applyFill="1" applyBorder="1"/>
    <xf numFmtId="173" fontId="19" fillId="11" borderId="0" xfId="5" applyNumberFormat="1" applyFont="1" applyFill="1" applyBorder="1" applyAlignment="1" applyProtection="1">
      <alignment horizontal="left" vertical="center"/>
    </xf>
    <xf numFmtId="4" fontId="19" fillId="53" borderId="0" xfId="4" applyNumberFormat="1" applyFont="1" applyFill="1" applyAlignment="1">
      <alignment horizontal="center" vertical="center" wrapText="1"/>
    </xf>
    <xf numFmtId="49" fontId="19" fillId="53" borderId="0" xfId="4" applyNumberFormat="1" applyFont="1" applyFill="1" applyAlignment="1">
      <alignment horizontal="center" vertical="center"/>
    </xf>
    <xf numFmtId="173" fontId="19" fillId="0" borderId="45" xfId="4" applyNumberFormat="1" applyFont="1" applyBorder="1" applyAlignment="1">
      <alignment horizontal="center" vertical="center" wrapText="1"/>
    </xf>
    <xf numFmtId="0" fontId="19" fillId="56" borderId="44" xfId="4" applyFont="1" applyFill="1" applyBorder="1" applyAlignment="1">
      <alignment horizontal="center" vertical="center"/>
    </xf>
    <xf numFmtId="0" fontId="19" fillId="54" borderId="0" xfId="4" applyFont="1" applyFill="1" applyAlignment="1">
      <alignment horizontal="center" vertical="center" wrapText="1"/>
    </xf>
    <xf numFmtId="0" fontId="0" fillId="0" borderId="44" xfId="0" applyBorder="1"/>
    <xf numFmtId="173" fontId="19" fillId="57" borderId="44" xfId="5" applyNumberFormat="1" applyFont="1" applyFill="1" applyBorder="1" applyAlignment="1" applyProtection="1">
      <alignment horizontal="left" vertical="center"/>
      <protection locked="0"/>
    </xf>
    <xf numFmtId="0" fontId="19" fillId="54" borderId="0" xfId="4" applyFont="1" applyFill="1" applyAlignment="1">
      <alignment horizontal="center" vertical="center"/>
    </xf>
    <xf numFmtId="4" fontId="5" fillId="30" borderId="44" xfId="0" applyNumberFormat="1" applyFont="1" applyFill="1" applyBorder="1" applyAlignment="1">
      <alignment horizontal="center" vertical="center" wrapText="1"/>
    </xf>
    <xf numFmtId="49" fontId="5" fillId="30" borderId="44" xfId="0" applyNumberFormat="1" applyFont="1" applyFill="1" applyBorder="1" applyAlignment="1">
      <alignment horizontal="center" vertical="center"/>
    </xf>
    <xf numFmtId="0" fontId="5" fillId="0" borderId="44" xfId="0" applyFont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21" borderId="44" xfId="0" applyFont="1" applyFill="1" applyBorder="1" applyAlignment="1">
      <alignment horizontal="center" vertical="center" wrapText="1"/>
    </xf>
    <xf numFmtId="0" fontId="5" fillId="21" borderId="44" xfId="0" applyFont="1" applyFill="1" applyBorder="1" applyAlignment="1">
      <alignment horizontal="center" vertical="center"/>
    </xf>
    <xf numFmtId="0" fontId="5" fillId="20" borderId="44" xfId="0" applyFont="1" applyFill="1" applyBorder="1" applyAlignment="1">
      <alignment vertical="center" wrapText="1"/>
    </xf>
    <xf numFmtId="0" fontId="5" fillId="31" borderId="44" xfId="0" applyFont="1" applyFill="1" applyBorder="1" applyAlignment="1">
      <alignment horizontal="center" vertical="center" wrapText="1"/>
    </xf>
    <xf numFmtId="0" fontId="5" fillId="6" borderId="44" xfId="0" applyFont="1" applyFill="1" applyBorder="1" applyAlignment="1">
      <alignment horizontal="center" vertical="center" wrapText="1"/>
    </xf>
    <xf numFmtId="0" fontId="5" fillId="29" borderId="44" xfId="0" applyFont="1" applyFill="1" applyBorder="1" applyAlignment="1">
      <alignment vertical="center" wrapText="1"/>
    </xf>
    <xf numFmtId="0" fontId="5" fillId="29" borderId="44" xfId="0" applyFont="1" applyFill="1" applyBorder="1" applyAlignment="1">
      <alignment horizontal="left" vertical="center" wrapText="1"/>
    </xf>
    <xf numFmtId="4" fontId="19" fillId="58" borderId="4" xfId="4" applyNumberFormat="1" applyFont="1" applyFill="1" applyBorder="1" applyAlignment="1">
      <alignment horizontal="center" vertical="center"/>
    </xf>
    <xf numFmtId="168" fontId="19" fillId="58" borderId="4" xfId="5" applyNumberFormat="1" applyFont="1" applyFill="1" applyBorder="1" applyAlignment="1" applyProtection="1">
      <alignment horizontal="center" vertical="center"/>
    </xf>
    <xf numFmtId="1" fontId="19" fillId="58" borderId="4" xfId="4" applyNumberFormat="1" applyFont="1" applyFill="1" applyBorder="1" applyAlignment="1">
      <alignment horizontal="right" vertical="center" indent="1"/>
    </xf>
    <xf numFmtId="168" fontId="19" fillId="58" borderId="4" xfId="5" applyNumberFormat="1" applyFont="1" applyFill="1" applyBorder="1" applyAlignment="1" applyProtection="1">
      <alignment vertical="center"/>
    </xf>
    <xf numFmtId="169" fontId="19" fillId="58" borderId="4" xfId="5" applyNumberFormat="1" applyFont="1" applyFill="1" applyBorder="1" applyAlignment="1" applyProtection="1">
      <alignment vertical="center"/>
    </xf>
    <xf numFmtId="0" fontId="5" fillId="23" borderId="47" xfId="0" applyFont="1" applyFill="1" applyBorder="1" applyAlignment="1">
      <alignment horizontal="center" vertical="center" wrapText="1"/>
    </xf>
    <xf numFmtId="0" fontId="5" fillId="20" borderId="49" xfId="0" applyFont="1" applyFill="1" applyBorder="1" applyAlignment="1">
      <alignment horizontal="left" vertical="center" wrapText="1"/>
    </xf>
    <xf numFmtId="0" fontId="5" fillId="30" borderId="47" xfId="0" applyFont="1" applyFill="1" applyBorder="1" applyAlignment="1">
      <alignment horizontal="center" vertical="center" wrapText="1"/>
    </xf>
    <xf numFmtId="0" fontId="5" fillId="5" borderId="47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/>
    </xf>
    <xf numFmtId="0" fontId="8" fillId="23" borderId="3" xfId="0" applyFont="1" applyFill="1" applyBorder="1" applyAlignment="1">
      <alignment horizontal="center" vertical="center" wrapText="1"/>
    </xf>
    <xf numFmtId="0" fontId="8" fillId="23" borderId="8" xfId="0" applyFont="1" applyFill="1" applyBorder="1" applyAlignment="1">
      <alignment horizontal="center" vertical="center" wrapText="1"/>
    </xf>
    <xf numFmtId="0" fontId="8" fillId="23" borderId="7" xfId="0" applyFont="1" applyFill="1" applyBorder="1" applyAlignment="1">
      <alignment horizontal="center" vertical="center" wrapText="1"/>
    </xf>
    <xf numFmtId="0" fontId="24" fillId="33" borderId="0" xfId="0" applyFont="1" applyFill="1" applyAlignment="1">
      <alignment horizontal="center" vertical="center"/>
    </xf>
    <xf numFmtId="0" fontId="8" fillId="3" borderId="47" xfId="0" applyFont="1" applyFill="1" applyBorder="1" applyAlignment="1">
      <alignment horizontal="center" vertical="center" wrapText="1"/>
    </xf>
    <xf numFmtId="49" fontId="5" fillId="38" borderId="2" xfId="0" applyNumberFormat="1" applyFont="1" applyFill="1" applyBorder="1" applyAlignment="1">
      <alignment horizontal="center" vertical="center"/>
    </xf>
    <xf numFmtId="49" fontId="5" fillId="37" borderId="2" xfId="0" applyNumberFormat="1" applyFont="1" applyFill="1" applyBorder="1" applyAlignment="1">
      <alignment horizontal="center" vertical="center"/>
    </xf>
    <xf numFmtId="49" fontId="5" fillId="59" borderId="2" xfId="0" applyNumberFormat="1" applyFont="1" applyFill="1" applyBorder="1" applyAlignment="1">
      <alignment horizontal="center" vertical="center"/>
    </xf>
    <xf numFmtId="0" fontId="8" fillId="5" borderId="26" xfId="0" applyFont="1" applyFill="1" applyBorder="1" applyAlignment="1">
      <alignment horizontal="center" vertical="center" wrapText="1"/>
    </xf>
    <xf numFmtId="0" fontId="5" fillId="31" borderId="7" xfId="0" applyFont="1" applyFill="1" applyBorder="1" applyAlignment="1">
      <alignment horizontal="center" vertical="center" wrapText="1"/>
    </xf>
    <xf numFmtId="0" fontId="5" fillId="6" borderId="47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5" fillId="29" borderId="43" xfId="0" applyFont="1" applyFill="1" applyBorder="1" applyAlignment="1">
      <alignment vertical="center" wrapText="1"/>
    </xf>
    <xf numFmtId="0" fontId="5" fillId="31" borderId="47" xfId="0" applyFont="1" applyFill="1" applyBorder="1" applyAlignment="1">
      <alignment horizontal="center" vertical="center" wrapText="1"/>
    </xf>
    <xf numFmtId="172" fontId="11" fillId="5" borderId="4" xfId="1" applyNumberFormat="1" applyFont="1" applyFill="1" applyBorder="1" applyAlignment="1" applyProtection="1">
      <alignment vertical="center"/>
    </xf>
    <xf numFmtId="0" fontId="5" fillId="30" borderId="2" xfId="0" applyFont="1" applyFill="1" applyBorder="1" applyAlignment="1">
      <alignment horizontal="left" vertical="center" wrapText="1"/>
    </xf>
    <xf numFmtId="0" fontId="5" fillId="60" borderId="2" xfId="0" applyFont="1" applyFill="1" applyBorder="1" applyAlignment="1">
      <alignment horizontal="center" vertical="center" wrapText="1"/>
    </xf>
    <xf numFmtId="4" fontId="5" fillId="30" borderId="45" xfId="0" applyNumberFormat="1" applyFont="1" applyFill="1" applyBorder="1" applyAlignment="1">
      <alignment horizontal="center" vertical="center" wrapText="1"/>
    </xf>
    <xf numFmtId="4" fontId="5" fillId="30" borderId="43" xfId="0" applyNumberFormat="1" applyFont="1" applyFill="1" applyBorder="1" applyAlignment="1">
      <alignment horizontal="center" vertical="center" wrapText="1"/>
    </xf>
    <xf numFmtId="0" fontId="25" fillId="5" borderId="0" xfId="0" applyFont="1" applyFill="1" applyAlignment="1">
      <alignment vertical="center"/>
    </xf>
    <xf numFmtId="0" fontId="25" fillId="5" borderId="0" xfId="0" applyFont="1" applyFill="1" applyAlignment="1">
      <alignment horizontal="center" vertical="center"/>
    </xf>
    <xf numFmtId="4" fontId="26" fillId="5" borderId="4" xfId="0" applyNumberFormat="1" applyFont="1" applyFill="1" applyBorder="1" applyAlignment="1">
      <alignment horizontal="center" vertical="center"/>
    </xf>
    <xf numFmtId="166" fontId="26" fillId="5" borderId="4" xfId="0" applyNumberFormat="1" applyFont="1" applyFill="1" applyBorder="1" applyAlignment="1">
      <alignment horizontal="center"/>
    </xf>
    <xf numFmtId="166" fontId="26" fillId="5" borderId="4" xfId="0" applyNumberFormat="1" applyFont="1" applyFill="1" applyBorder="1" applyAlignment="1">
      <alignment horizontal="center" vertical="center"/>
    </xf>
    <xf numFmtId="166" fontId="26" fillId="13" borderId="4" xfId="0" applyNumberFormat="1" applyFont="1" applyFill="1" applyBorder="1" applyAlignment="1">
      <alignment horizontal="center"/>
    </xf>
    <xf numFmtId="0" fontId="25" fillId="0" borderId="0" xfId="0" applyFont="1"/>
    <xf numFmtId="4" fontId="26" fillId="5" borderId="4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5" borderId="4" xfId="0" applyFont="1" applyFill="1" applyBorder="1" applyAlignment="1">
      <alignment horizontal="center"/>
    </xf>
    <xf numFmtId="1" fontId="26" fillId="5" borderId="4" xfId="0" applyNumberFormat="1" applyFont="1" applyFill="1" applyBorder="1" applyAlignment="1">
      <alignment horizontal="center" vertical="center"/>
    </xf>
    <xf numFmtId="166" fontId="26" fillId="7" borderId="4" xfId="0" applyNumberFormat="1" applyFont="1" applyFill="1" applyBorder="1" applyAlignment="1">
      <alignment horizontal="center" vertical="center"/>
    </xf>
    <xf numFmtId="4" fontId="26" fillId="58" borderId="4" xfId="4" applyNumberFormat="1" applyFont="1" applyFill="1" applyBorder="1" applyAlignment="1">
      <alignment horizontal="center" vertical="center"/>
    </xf>
    <xf numFmtId="174" fontId="26" fillId="58" borderId="4" xfId="5" applyNumberFormat="1" applyFont="1" applyFill="1" applyBorder="1" applyAlignment="1" applyProtection="1">
      <alignment horizontal="center"/>
    </xf>
    <xf numFmtId="175" fontId="26" fillId="58" borderId="4" xfId="4" applyNumberFormat="1" applyFont="1" applyFill="1" applyBorder="1" applyAlignment="1">
      <alignment horizontal="center" vertical="center" wrapText="1"/>
    </xf>
    <xf numFmtId="43" fontId="26" fillId="5" borderId="4" xfId="1" applyFont="1" applyFill="1" applyBorder="1" applyAlignment="1" applyProtection="1">
      <alignment horizontal="center"/>
    </xf>
    <xf numFmtId="4" fontId="26" fillId="0" borderId="0" xfId="0" applyNumberFormat="1" applyFont="1"/>
    <xf numFmtId="166" fontId="11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8" fillId="30" borderId="24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3" borderId="47" xfId="0" applyFont="1" applyFill="1" applyBorder="1" applyAlignment="1">
      <alignment horizontal="center" vertical="center" wrapText="1"/>
    </xf>
    <xf numFmtId="0" fontId="5" fillId="61" borderId="0" xfId="0" applyFont="1" applyFill="1" applyAlignment="1">
      <alignment horizontal="center" vertical="center"/>
    </xf>
    <xf numFmtId="0" fontId="17" fillId="0" borderId="0" xfId="0" applyFont="1" applyAlignment="1">
      <alignment vertical="center"/>
    </xf>
    <xf numFmtId="1" fontId="8" fillId="5" borderId="47" xfId="0" applyNumberFormat="1" applyFont="1" applyFill="1" applyBorder="1" applyAlignment="1">
      <alignment horizontal="center" vertical="center"/>
    </xf>
    <xf numFmtId="0" fontId="5" fillId="10" borderId="47" xfId="0" applyFont="1" applyFill="1" applyBorder="1" applyAlignment="1">
      <alignment horizontal="center" vertical="center" wrapText="1"/>
    </xf>
    <xf numFmtId="0" fontId="5" fillId="62" borderId="47" xfId="0" applyFont="1" applyFill="1" applyBorder="1" applyAlignment="1">
      <alignment horizontal="center" vertical="center" wrapText="1"/>
    </xf>
    <xf numFmtId="172" fontId="17" fillId="0" borderId="0" xfId="0" applyNumberFormat="1" applyFont="1" applyAlignment="1">
      <alignment vertical="center"/>
    </xf>
    <xf numFmtId="0" fontId="3" fillId="22" borderId="47" xfId="0" applyFont="1" applyFill="1" applyBorder="1"/>
    <xf numFmtId="0" fontId="27" fillId="0" borderId="45" xfId="0" applyFont="1" applyBorder="1" applyAlignment="1">
      <alignment horizontal="left" vertical="center"/>
    </xf>
    <xf numFmtId="0" fontId="5" fillId="30" borderId="45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167" fontId="5" fillId="0" borderId="2" xfId="1" applyNumberFormat="1" applyFont="1" applyBorder="1" applyAlignment="1" applyProtection="1">
      <alignment horizontal="left" vertical="center"/>
      <protection locked="0"/>
    </xf>
    <xf numFmtId="167" fontId="5" fillId="0" borderId="43" xfId="1" applyNumberFormat="1" applyFont="1" applyBorder="1" applyAlignment="1" applyProtection="1">
      <alignment horizontal="left" vertical="center"/>
      <protection locked="0"/>
    </xf>
    <xf numFmtId="166" fontId="11" fillId="5" borderId="4" xfId="0" applyNumberFormat="1" applyFont="1" applyFill="1" applyBorder="1" applyAlignment="1">
      <alignment horizontal="center" vertical="center"/>
    </xf>
    <xf numFmtId="0" fontId="3" fillId="22" borderId="7" xfId="0" applyFont="1" applyFill="1" applyBorder="1"/>
    <xf numFmtId="0" fontId="27" fillId="0" borderId="22" xfId="0" applyFont="1" applyBorder="1" applyAlignment="1">
      <alignment horizontal="left" vertical="center"/>
    </xf>
    <xf numFmtId="0" fontId="5" fillId="30" borderId="22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5" fillId="0" borderId="7" xfId="1" applyNumberFormat="1" applyFont="1" applyBorder="1" applyAlignment="1" applyProtection="1">
      <alignment horizontal="left" vertical="center"/>
      <protection locked="0"/>
    </xf>
    <xf numFmtId="167" fontId="5" fillId="0" borderId="21" xfId="1" applyNumberFormat="1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>
      <alignment horizontal="left" vertical="center"/>
    </xf>
    <xf numFmtId="167" fontId="5" fillId="0" borderId="42" xfId="1" applyNumberFormat="1" applyFont="1" applyBorder="1" applyAlignment="1" applyProtection="1">
      <alignment horizontal="left" vertical="center"/>
      <protection locked="0"/>
    </xf>
    <xf numFmtId="0" fontId="27" fillId="0" borderId="7" xfId="0" applyFont="1" applyBorder="1" applyAlignment="1">
      <alignment horizontal="left" vertical="center"/>
    </xf>
    <xf numFmtId="167" fontId="5" fillId="0" borderId="26" xfId="1" applyNumberFormat="1" applyFont="1" applyBorder="1" applyAlignment="1" applyProtection="1">
      <alignment horizontal="left" vertical="center"/>
      <protection locked="0"/>
    </xf>
    <xf numFmtId="0" fontId="3" fillId="22" borderId="24" xfId="0" applyFont="1" applyFill="1" applyBorder="1"/>
    <xf numFmtId="0" fontId="5" fillId="3" borderId="49" xfId="0" applyFont="1" applyFill="1" applyBorder="1" applyAlignment="1">
      <alignment horizontal="center" vertical="center"/>
    </xf>
    <xf numFmtId="4" fontId="5" fillId="62" borderId="4" xfId="0" applyNumberFormat="1" applyFont="1" applyFill="1" applyBorder="1" applyAlignment="1">
      <alignment horizontal="center" vertical="center"/>
    </xf>
    <xf numFmtId="4" fontId="26" fillId="62" borderId="4" xfId="0" applyNumberFormat="1" applyFont="1" applyFill="1" applyBorder="1" applyAlignment="1">
      <alignment horizontal="center" vertical="center"/>
    </xf>
    <xf numFmtId="172" fontId="5" fillId="62" borderId="4" xfId="1" applyNumberFormat="1" applyFont="1" applyFill="1" applyBorder="1" applyAlignment="1" applyProtection="1">
      <alignment horizontal="center" vertical="center"/>
    </xf>
    <xf numFmtId="1" fontId="5" fillId="62" borderId="4" xfId="0" applyNumberFormat="1" applyFont="1" applyFill="1" applyBorder="1" applyAlignment="1">
      <alignment horizontal="right" vertical="center" indent="1"/>
    </xf>
    <xf numFmtId="166" fontId="26" fillId="62" borderId="4" xfId="0" applyNumberFormat="1" applyFont="1" applyFill="1" applyBorder="1" applyAlignment="1">
      <alignment horizontal="center"/>
    </xf>
    <xf numFmtId="172" fontId="3" fillId="62" borderId="4" xfId="1" applyNumberFormat="1" applyFont="1" applyFill="1" applyBorder="1" applyAlignment="1" applyProtection="1">
      <alignment vertical="center"/>
    </xf>
    <xf numFmtId="0" fontId="5" fillId="62" borderId="2" xfId="0" applyFont="1" applyFill="1" applyBorder="1" applyAlignment="1">
      <alignment horizontal="center" vertical="center" wrapText="1"/>
    </xf>
    <xf numFmtId="0" fontId="5" fillId="63" borderId="2" xfId="0" applyFont="1" applyFill="1" applyBorder="1" applyAlignment="1">
      <alignment horizontal="center" vertical="center" wrapText="1"/>
    </xf>
    <xf numFmtId="0" fontId="5" fillId="64" borderId="2" xfId="0" applyFont="1" applyFill="1" applyBorder="1" applyAlignment="1">
      <alignment horizontal="center" vertical="center" wrapText="1"/>
    </xf>
    <xf numFmtId="172" fontId="5" fillId="62" borderId="4" xfId="0" applyNumberFormat="1" applyFont="1" applyFill="1" applyBorder="1" applyAlignment="1">
      <alignment horizontal="right" vertical="center" indent="1"/>
    </xf>
    <xf numFmtId="0" fontId="5" fillId="65" borderId="49" xfId="0" applyFont="1" applyFill="1" applyBorder="1" applyAlignment="1">
      <alignment horizontal="left" vertical="center" wrapText="1"/>
    </xf>
    <xf numFmtId="167" fontId="5" fillId="62" borderId="2" xfId="1" applyNumberFormat="1" applyFont="1" applyFill="1" applyBorder="1" applyAlignment="1" applyProtection="1">
      <alignment horizontal="left" vertical="center"/>
      <protection locked="0"/>
    </xf>
    <xf numFmtId="0" fontId="8" fillId="5" borderId="8" xfId="0" applyFont="1" applyFill="1" applyBorder="1" applyAlignment="1">
      <alignment horizontal="center" vertical="center"/>
    </xf>
    <xf numFmtId="0" fontId="8" fillId="5" borderId="47" xfId="0" applyFont="1" applyFill="1" applyBorder="1" applyAlignment="1">
      <alignment vertical="center"/>
    </xf>
    <xf numFmtId="49" fontId="28" fillId="30" borderId="3" xfId="1" applyNumberFormat="1" applyFont="1" applyFill="1" applyBorder="1" applyAlignment="1" applyProtection="1">
      <alignment horizontal="center" vertical="center"/>
    </xf>
    <xf numFmtId="49" fontId="28" fillId="30" borderId="49" xfId="1" applyNumberFormat="1" applyFont="1" applyFill="1" applyBorder="1" applyAlignment="1" applyProtection="1">
      <alignment horizontal="center" vertical="center"/>
    </xf>
    <xf numFmtId="49" fontId="28" fillId="30" borderId="3" xfId="0" applyNumberFormat="1" applyFont="1" applyFill="1" applyBorder="1" applyAlignment="1">
      <alignment horizontal="center" vertical="center"/>
    </xf>
    <xf numFmtId="49" fontId="28" fillId="30" borderId="2" xfId="0" applyNumberFormat="1" applyFont="1" applyFill="1" applyBorder="1" applyAlignment="1">
      <alignment horizontal="center" vertical="center"/>
    </xf>
    <xf numFmtId="49" fontId="28" fillId="30" borderId="3" xfId="0" quotePrefix="1" applyNumberFormat="1" applyFont="1" applyFill="1" applyBorder="1" applyAlignment="1">
      <alignment horizontal="center" vertical="center"/>
    </xf>
    <xf numFmtId="49" fontId="28" fillId="31" borderId="2" xfId="0" applyNumberFormat="1" applyFont="1" applyFill="1" applyBorder="1" applyAlignment="1">
      <alignment horizontal="center" vertical="center"/>
    </xf>
    <xf numFmtId="49" fontId="29" fillId="39" borderId="25" xfId="0" applyNumberFormat="1" applyFont="1" applyFill="1" applyBorder="1" applyAlignment="1">
      <alignment horizontal="center" vertical="center"/>
    </xf>
    <xf numFmtId="0" fontId="28" fillId="30" borderId="7" xfId="0" quotePrefix="1" applyFont="1" applyFill="1" applyBorder="1" applyAlignment="1">
      <alignment horizontal="center" vertical="center" wrapText="1"/>
    </xf>
    <xf numFmtId="0" fontId="28" fillId="30" borderId="8" xfId="0" quotePrefix="1" applyFont="1" applyFill="1" applyBorder="1" applyAlignment="1">
      <alignment horizontal="center" vertical="center" wrapText="1"/>
    </xf>
    <xf numFmtId="49" fontId="28" fillId="30" borderId="0" xfId="0" applyNumberFormat="1" applyFont="1" applyFill="1" applyAlignment="1">
      <alignment horizontal="center" vertical="center"/>
    </xf>
    <xf numFmtId="49" fontId="28" fillId="30" borderId="7" xfId="0" quotePrefix="1" applyNumberFormat="1" applyFont="1" applyFill="1" applyBorder="1" applyAlignment="1">
      <alignment horizontal="center" vertical="center" wrapText="1"/>
    </xf>
    <xf numFmtId="0" fontId="28" fillId="30" borderId="2" xfId="0" quotePrefix="1" applyFont="1" applyFill="1" applyBorder="1" applyAlignment="1">
      <alignment horizontal="center" vertical="center" wrapText="1"/>
    </xf>
    <xf numFmtId="49" fontId="28" fillId="30" borderId="47" xfId="0" applyNumberFormat="1" applyFont="1" applyFill="1" applyBorder="1" applyAlignment="1">
      <alignment horizontal="center" vertical="center"/>
    </xf>
    <xf numFmtId="49" fontId="28" fillId="30" borderId="47" xfId="0" quotePrefix="1" applyNumberFormat="1" applyFont="1" applyFill="1" applyBorder="1" applyAlignment="1">
      <alignment horizontal="center" vertical="center"/>
    </xf>
    <xf numFmtId="49" fontId="28" fillId="30" borderId="26" xfId="0" applyNumberFormat="1" applyFont="1" applyFill="1" applyBorder="1" applyAlignment="1">
      <alignment horizontal="center" vertical="center"/>
    </xf>
    <xf numFmtId="49" fontId="28" fillId="30" borderId="23" xfId="0" applyNumberFormat="1" applyFont="1" applyFill="1" applyBorder="1" applyAlignment="1">
      <alignment horizontal="center" vertical="center"/>
    </xf>
    <xf numFmtId="49" fontId="28" fillId="31" borderId="3" xfId="0" applyNumberFormat="1" applyFont="1" applyFill="1" applyBorder="1" applyAlignment="1">
      <alignment horizontal="center" vertical="center"/>
    </xf>
    <xf numFmtId="49" fontId="28" fillId="31" borderId="2" xfId="0" quotePrefix="1" applyNumberFormat="1" applyFont="1" applyFill="1" applyBorder="1" applyAlignment="1">
      <alignment horizontal="center" vertical="center"/>
    </xf>
    <xf numFmtId="49" fontId="28" fillId="31" borderId="44" xfId="0" applyNumberFormat="1" applyFont="1" applyFill="1" applyBorder="1" applyAlignment="1">
      <alignment horizontal="center" vertical="center"/>
    </xf>
    <xf numFmtId="49" fontId="28" fillId="30" borderId="1" xfId="0" applyNumberFormat="1" applyFont="1" applyFill="1" applyBorder="1" applyAlignment="1">
      <alignment horizontal="center" vertical="center"/>
    </xf>
    <xf numFmtId="49" fontId="28" fillId="30" borderId="43" xfId="0" applyNumberFormat="1" applyFont="1" applyFill="1" applyBorder="1" applyAlignment="1">
      <alignment horizontal="center" vertical="center"/>
    </xf>
    <xf numFmtId="49" fontId="30" fillId="31" borderId="2" xfId="0" applyNumberFormat="1" applyFont="1" applyFill="1" applyBorder="1" applyAlignment="1">
      <alignment horizontal="center" vertical="center"/>
    </xf>
    <xf numFmtId="49" fontId="28" fillId="31" borderId="11" xfId="0" applyNumberFormat="1" applyFont="1" applyFill="1" applyBorder="1" applyAlignment="1">
      <alignment horizontal="center" vertical="center"/>
    </xf>
    <xf numFmtId="49" fontId="28" fillId="31" borderId="19" xfId="0" applyNumberFormat="1" applyFont="1" applyFill="1" applyBorder="1" applyAlignment="1">
      <alignment horizontal="center" vertical="center"/>
    </xf>
    <xf numFmtId="49" fontId="29" fillId="39" borderId="2" xfId="0" applyNumberFormat="1" applyFont="1" applyFill="1" applyBorder="1" applyAlignment="1">
      <alignment horizontal="center" vertical="center"/>
    </xf>
    <xf numFmtId="49" fontId="29" fillId="39" borderId="2" xfId="0" quotePrefix="1" applyNumberFormat="1" applyFont="1" applyFill="1" applyBorder="1" applyAlignment="1">
      <alignment horizontal="center" vertical="center"/>
    </xf>
    <xf numFmtId="49" fontId="28" fillId="52" borderId="44" xfId="4" applyNumberFormat="1" applyFont="1" applyFill="1" applyBorder="1" applyAlignment="1">
      <alignment horizontal="center" vertical="center"/>
    </xf>
    <xf numFmtId="49" fontId="28" fillId="31" borderId="45" xfId="0" applyNumberFormat="1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center"/>
    </xf>
    <xf numFmtId="0" fontId="8" fillId="5" borderId="14" xfId="0" applyFont="1" applyFill="1" applyBorder="1" applyAlignment="1">
      <alignment horizontal="center" vertical="center" wrapText="1"/>
    </xf>
    <xf numFmtId="0" fontId="5" fillId="10" borderId="48" xfId="0" applyFont="1" applyFill="1" applyBorder="1" applyAlignment="1">
      <alignment horizontal="center" vertical="center" wrapText="1"/>
    </xf>
    <xf numFmtId="0" fontId="5" fillId="66" borderId="2" xfId="0" applyFont="1" applyFill="1" applyBorder="1" applyAlignment="1">
      <alignment horizontal="center" vertical="center" wrapText="1"/>
    </xf>
    <xf numFmtId="0" fontId="5" fillId="67" borderId="3" xfId="0" applyFont="1" applyFill="1" applyBorder="1" applyAlignment="1">
      <alignment horizontal="center" vertical="center" wrapText="1"/>
    </xf>
    <xf numFmtId="49" fontId="28" fillId="30" borderId="48" xfId="0" applyNumberFormat="1" applyFont="1" applyFill="1" applyBorder="1" applyAlignment="1">
      <alignment horizontal="center" vertical="center"/>
    </xf>
    <xf numFmtId="0" fontId="5" fillId="20" borderId="47" xfId="0" applyFont="1" applyFill="1" applyBorder="1" applyAlignment="1">
      <alignment horizontal="left" vertical="center" wrapText="1"/>
    </xf>
    <xf numFmtId="167" fontId="5" fillId="32" borderId="2" xfId="1" applyNumberFormat="1" applyFont="1" applyFill="1" applyBorder="1" applyAlignment="1" applyProtection="1">
      <alignment horizontal="left" vertical="center"/>
      <protection locked="0"/>
    </xf>
    <xf numFmtId="49" fontId="5" fillId="59" borderId="5" xfId="0" applyNumberFormat="1" applyFont="1" applyFill="1" applyBorder="1" applyAlignment="1">
      <alignment horizontal="center" vertical="center"/>
    </xf>
    <xf numFmtId="168" fontId="5" fillId="5" borderId="4" xfId="1" applyNumberFormat="1" applyFont="1" applyFill="1" applyBorder="1" applyAlignment="1" applyProtection="1">
      <alignment horizontal="center" vertical="center"/>
    </xf>
    <xf numFmtId="166" fontId="5" fillId="5" borderId="4" xfId="0" applyNumberFormat="1" applyFont="1" applyFill="1" applyBorder="1" applyAlignment="1">
      <alignment horizontal="center" wrapText="1"/>
    </xf>
    <xf numFmtId="168" fontId="5" fillId="5" borderId="4" xfId="1" applyNumberFormat="1" applyFont="1" applyFill="1" applyBorder="1" applyAlignment="1" applyProtection="1"/>
    <xf numFmtId="168" fontId="5" fillId="5" borderId="4" xfId="1" applyNumberFormat="1" applyFont="1" applyFill="1" applyBorder="1" applyAlignment="1" applyProtection="1">
      <alignment horizontal="right" vertical="center" indent="1"/>
    </xf>
    <xf numFmtId="49" fontId="5" fillId="31" borderId="43" xfId="0" applyNumberFormat="1" applyFont="1" applyFill="1" applyBorder="1" applyAlignment="1">
      <alignment horizontal="center" vertical="center"/>
    </xf>
    <xf numFmtId="166" fontId="11" fillId="5" borderId="4" xfId="0" applyNumberFormat="1" applyFont="1" applyFill="1" applyBorder="1" applyAlignment="1">
      <alignment horizontal="center" vertical="center" wrapText="1"/>
    </xf>
    <xf numFmtId="168" fontId="3" fillId="5" borderId="4" xfId="1" applyNumberFormat="1" applyFont="1" applyFill="1" applyBorder="1" applyProtection="1"/>
    <xf numFmtId="49" fontId="5" fillId="31" borderId="0" xfId="0" applyNumberFormat="1" applyFont="1" applyFill="1" applyAlignment="1">
      <alignment horizontal="center" vertical="center"/>
    </xf>
    <xf numFmtId="172" fontId="14" fillId="0" borderId="0" xfId="0" applyNumberFormat="1" applyFont="1" applyAlignment="1">
      <alignment vertical="center"/>
    </xf>
    <xf numFmtId="2" fontId="5" fillId="5" borderId="4" xfId="0" applyNumberFormat="1" applyFont="1" applyFill="1" applyBorder="1" applyAlignment="1">
      <alignment horizontal="right" vertical="center" indent="1"/>
    </xf>
    <xf numFmtId="2" fontId="5" fillId="5" borderId="4" xfId="0" applyNumberFormat="1" applyFont="1" applyFill="1" applyBorder="1"/>
    <xf numFmtId="2" fontId="5" fillId="5" borderId="4" xfId="1" applyNumberFormat="1" applyFont="1" applyFill="1" applyBorder="1" applyAlignment="1" applyProtection="1">
      <alignment horizontal="right" indent="1"/>
    </xf>
    <xf numFmtId="2" fontId="5" fillId="0" borderId="4" xfId="0" applyNumberFormat="1" applyFont="1" applyBorder="1" applyAlignment="1">
      <alignment horizontal="right" indent="1"/>
    </xf>
    <xf numFmtId="2" fontId="5" fillId="0" borderId="4" xfId="0" applyNumberFormat="1" applyFont="1" applyBorder="1"/>
    <xf numFmtId="2" fontId="5" fillId="5" borderId="4" xfId="0" applyNumberFormat="1" applyFont="1" applyFill="1" applyBorder="1" applyAlignment="1">
      <alignment horizontal="right" indent="1"/>
    </xf>
    <xf numFmtId="2" fontId="5" fillId="5" borderId="4" xfId="0" applyNumberFormat="1" applyFont="1" applyFill="1" applyBorder="1" applyAlignment="1">
      <alignment horizontal="center" vertical="center" wrapText="1"/>
    </xf>
    <xf numFmtId="2" fontId="5" fillId="7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right" vertical="center" indent="1"/>
    </xf>
    <xf numFmtId="2" fontId="5" fillId="5" borderId="4" xfId="1" applyNumberFormat="1" applyFont="1" applyFill="1" applyBorder="1" applyAlignment="1" applyProtection="1">
      <alignment horizontal="right" vertical="center" indent="1"/>
    </xf>
    <xf numFmtId="2" fontId="19" fillId="58" borderId="4" xfId="5" applyNumberFormat="1" applyFont="1" applyFill="1" applyBorder="1" applyAlignment="1" applyProtection="1">
      <alignment vertical="center"/>
    </xf>
    <xf numFmtId="2" fontId="19" fillId="58" borderId="4" xfId="4" applyNumberFormat="1" applyFont="1" applyFill="1" applyBorder="1" applyAlignment="1">
      <alignment horizontal="right" vertical="center" indent="1"/>
    </xf>
    <xf numFmtId="0" fontId="5" fillId="68" borderId="0" xfId="0" applyFont="1" applyFill="1" applyAlignment="1">
      <alignment horizontal="center" vertical="center"/>
    </xf>
    <xf numFmtId="0" fontId="5" fillId="33" borderId="0" xfId="0" applyFont="1" applyFill="1" applyAlignment="1" applyProtection="1">
      <alignment horizontal="center" vertical="center"/>
      <protection locked="0"/>
    </xf>
    <xf numFmtId="4" fontId="19" fillId="30" borderId="5" xfId="0" applyNumberFormat="1" applyFont="1" applyFill="1" applyBorder="1" applyAlignment="1">
      <alignment horizontal="center" vertical="center" wrapText="1"/>
    </xf>
    <xf numFmtId="0" fontId="30" fillId="39" borderId="25" xfId="0" applyFont="1" applyFill="1" applyBorder="1" applyAlignment="1">
      <alignment horizontal="center" vertical="center"/>
    </xf>
    <xf numFmtId="49" fontId="30" fillId="39" borderId="25" xfId="0" quotePrefix="1" applyNumberFormat="1" applyFont="1" applyFill="1" applyBorder="1" applyAlignment="1">
      <alignment horizontal="center" vertical="center"/>
    </xf>
    <xf numFmtId="0" fontId="5" fillId="55" borderId="44" xfId="4" applyFont="1" applyFill="1" applyBorder="1" applyAlignment="1">
      <alignment vertical="center" wrapText="1"/>
    </xf>
    <xf numFmtId="0" fontId="5" fillId="49" borderId="2" xfId="0" applyFont="1" applyFill="1" applyBorder="1" applyAlignment="1">
      <alignment horizontal="center" vertical="center"/>
    </xf>
    <xf numFmtId="0" fontId="5" fillId="69" borderId="47" xfId="0" applyFont="1" applyFill="1" applyBorder="1" applyAlignment="1">
      <alignment horizontal="center" vertical="center" wrapText="1"/>
    </xf>
    <xf numFmtId="0" fontId="5" fillId="70" borderId="3" xfId="0" applyFont="1" applyFill="1" applyBorder="1" applyAlignment="1">
      <alignment horizontal="center" vertical="center" wrapText="1"/>
    </xf>
    <xf numFmtId="0" fontId="5" fillId="32" borderId="2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/>
    </xf>
    <xf numFmtId="0" fontId="8" fillId="30" borderId="23" xfId="0" applyFont="1" applyFill="1" applyBorder="1" applyAlignment="1">
      <alignment horizontal="center" vertical="center" wrapText="1"/>
    </xf>
    <xf numFmtId="0" fontId="8" fillId="30" borderId="6" xfId="0" applyFont="1" applyFill="1" applyBorder="1" applyAlignment="1">
      <alignment horizontal="center" vertical="center" wrapText="1"/>
    </xf>
    <xf numFmtId="0" fontId="8" fillId="30" borderId="14" xfId="0" applyFont="1" applyFill="1" applyBorder="1" applyAlignment="1">
      <alignment horizontal="center" vertical="center" wrapText="1"/>
    </xf>
    <xf numFmtId="0" fontId="8" fillId="30" borderId="24" xfId="0" applyFont="1" applyFill="1" applyBorder="1" applyAlignment="1">
      <alignment horizontal="center" vertical="center" wrapText="1"/>
    </xf>
    <xf numFmtId="0" fontId="8" fillId="30" borderId="0" xfId="0" applyFont="1" applyFill="1" applyAlignment="1">
      <alignment horizontal="center" vertical="center" wrapText="1"/>
    </xf>
    <xf numFmtId="0" fontId="8" fillId="30" borderId="20" xfId="0" applyFont="1" applyFill="1" applyBorder="1" applyAlignment="1">
      <alignment horizontal="center" vertical="center" wrapText="1"/>
    </xf>
    <xf numFmtId="0" fontId="8" fillId="30" borderId="22" xfId="0" applyFont="1" applyFill="1" applyBorder="1" applyAlignment="1">
      <alignment horizontal="center" vertical="center" wrapText="1"/>
    </xf>
    <xf numFmtId="0" fontId="8" fillId="30" borderId="26" xfId="0" applyFont="1" applyFill="1" applyBorder="1" applyAlignment="1">
      <alignment horizontal="center" vertical="center" wrapText="1"/>
    </xf>
    <xf numFmtId="0" fontId="8" fillId="30" borderId="21" xfId="0" applyFont="1" applyFill="1" applyBorder="1" applyAlignment="1">
      <alignment horizontal="center" vertical="center" wrapText="1"/>
    </xf>
    <xf numFmtId="164" fontId="8" fillId="30" borderId="3" xfId="0" applyNumberFormat="1" applyFont="1" applyFill="1" applyBorder="1" applyAlignment="1">
      <alignment horizontal="center" vertical="center" wrapText="1"/>
    </xf>
    <xf numFmtId="164" fontId="8" fillId="30" borderId="8" xfId="0" applyNumberFormat="1" applyFont="1" applyFill="1" applyBorder="1" applyAlignment="1">
      <alignment horizontal="center" vertical="center" wrapText="1"/>
    </xf>
    <xf numFmtId="164" fontId="8" fillId="30" borderId="7" xfId="0" applyNumberFormat="1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8" fillId="30" borderId="48" xfId="0" applyFont="1" applyFill="1" applyBorder="1" applyAlignment="1">
      <alignment horizontal="center" vertical="center" wrapText="1"/>
    </xf>
    <xf numFmtId="0" fontId="8" fillId="30" borderId="49" xfId="0" applyFont="1" applyFill="1" applyBorder="1" applyAlignment="1">
      <alignment horizontal="center" vertical="center" wrapText="1"/>
    </xf>
    <xf numFmtId="0" fontId="8" fillId="30" borderId="50" xfId="0" applyFont="1" applyFill="1" applyBorder="1" applyAlignment="1">
      <alignment horizontal="center" vertical="center" wrapText="1"/>
    </xf>
    <xf numFmtId="0" fontId="8" fillId="30" borderId="47" xfId="0" applyFont="1" applyFill="1" applyBorder="1" applyAlignment="1">
      <alignment horizontal="center" vertical="center" wrapText="1"/>
    </xf>
    <xf numFmtId="0" fontId="8" fillId="30" borderId="8" xfId="0" applyFont="1" applyFill="1" applyBorder="1" applyAlignment="1">
      <alignment horizontal="center" vertical="center" wrapText="1"/>
    </xf>
    <xf numFmtId="0" fontId="8" fillId="30" borderId="7" xfId="0" applyFont="1" applyFill="1" applyBorder="1" applyAlignment="1">
      <alignment horizontal="center" vertical="center" wrapText="1"/>
    </xf>
    <xf numFmtId="0" fontId="3" fillId="5" borderId="47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31" xfId="0" applyFont="1" applyFill="1" applyBorder="1" applyAlignment="1">
      <alignment horizontal="center"/>
    </xf>
    <xf numFmtId="0" fontId="3" fillId="5" borderId="32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7" xfId="0" applyFont="1" applyFill="1" applyBorder="1" applyAlignment="1">
      <alignment horizontal="center" vertical="center"/>
    </xf>
    <xf numFmtId="0" fontId="8" fillId="30" borderId="23" xfId="0" applyFont="1" applyFill="1" applyBorder="1" applyAlignment="1">
      <alignment horizontal="center" vertical="center"/>
    </xf>
    <xf numFmtId="0" fontId="8" fillId="30" borderId="6" xfId="0" applyFont="1" applyFill="1" applyBorder="1" applyAlignment="1">
      <alignment horizontal="center" vertical="center"/>
    </xf>
    <xf numFmtId="0" fontId="8" fillId="30" borderId="14" xfId="0" applyFont="1" applyFill="1" applyBorder="1" applyAlignment="1">
      <alignment horizontal="center" vertical="center"/>
    </xf>
    <xf numFmtId="0" fontId="8" fillId="30" borderId="24" xfId="0" applyFont="1" applyFill="1" applyBorder="1" applyAlignment="1">
      <alignment horizontal="center" vertical="center"/>
    </xf>
    <xf numFmtId="0" fontId="8" fillId="30" borderId="0" xfId="0" applyFont="1" applyFill="1" applyAlignment="1">
      <alignment horizontal="center" vertical="center"/>
    </xf>
    <xf numFmtId="0" fontId="8" fillId="30" borderId="20" xfId="0" applyFont="1" applyFill="1" applyBorder="1" applyAlignment="1">
      <alignment horizontal="center" vertical="center"/>
    </xf>
    <xf numFmtId="0" fontId="8" fillId="30" borderId="22" xfId="0" applyFont="1" applyFill="1" applyBorder="1" applyAlignment="1">
      <alignment horizontal="center" vertical="center"/>
    </xf>
    <xf numFmtId="0" fontId="8" fillId="30" borderId="26" xfId="0" applyFont="1" applyFill="1" applyBorder="1" applyAlignment="1">
      <alignment horizontal="center" vertical="center"/>
    </xf>
    <xf numFmtId="0" fontId="8" fillId="30" borderId="21" xfId="0" applyFont="1" applyFill="1" applyBorder="1" applyAlignment="1">
      <alignment horizontal="center" vertical="center"/>
    </xf>
    <xf numFmtId="0" fontId="3" fillId="5" borderId="33" xfId="0" applyFont="1" applyFill="1" applyBorder="1" applyAlignment="1">
      <alignment horizontal="center" vertical="center"/>
    </xf>
    <xf numFmtId="0" fontId="3" fillId="5" borderId="28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7" xfId="0" applyFont="1" applyFill="1" applyBorder="1" applyAlignment="1">
      <alignment horizontal="center"/>
    </xf>
    <xf numFmtId="0" fontId="3" fillId="5" borderId="28" xfId="0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/>
    </xf>
    <xf numFmtId="0" fontId="3" fillId="5" borderId="32" xfId="0" applyFont="1" applyFill="1" applyBorder="1" applyAlignment="1">
      <alignment horizontal="center" vertical="center"/>
    </xf>
    <xf numFmtId="0" fontId="3" fillId="5" borderId="35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5" borderId="33" xfId="0" applyFont="1" applyFill="1" applyBorder="1" applyAlignment="1">
      <alignment horizontal="center"/>
    </xf>
    <xf numFmtId="0" fontId="8" fillId="30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8" fillId="30" borderId="23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8" fillId="5" borderId="7" xfId="0" applyFont="1" applyFill="1" applyBorder="1" applyAlignment="1">
      <alignment horizontal="center" vertical="center"/>
    </xf>
    <xf numFmtId="0" fontId="8" fillId="30" borderId="48" xfId="0" applyFont="1" applyFill="1" applyBorder="1" applyAlignment="1">
      <alignment horizontal="center" vertical="center"/>
    </xf>
    <xf numFmtId="0" fontId="8" fillId="30" borderId="49" xfId="0" applyFont="1" applyFill="1" applyBorder="1" applyAlignment="1">
      <alignment horizontal="center" vertical="center"/>
    </xf>
    <xf numFmtId="0" fontId="8" fillId="30" borderId="50" xfId="0" applyFont="1" applyFill="1" applyBorder="1" applyAlignment="1">
      <alignment horizontal="center" vertical="center"/>
    </xf>
    <xf numFmtId="164" fontId="8" fillId="30" borderId="47" xfId="0" applyNumberFormat="1" applyFont="1" applyFill="1" applyBorder="1" applyAlignment="1">
      <alignment horizontal="center" vertical="center" wrapText="1"/>
    </xf>
    <xf numFmtId="0" fontId="8" fillId="62" borderId="47" xfId="0" applyFont="1" applyFill="1" applyBorder="1" applyAlignment="1">
      <alignment horizontal="center" vertical="center"/>
    </xf>
    <xf numFmtId="0" fontId="8" fillId="62" borderId="8" xfId="0" applyFont="1" applyFill="1" applyBorder="1" applyAlignment="1">
      <alignment horizontal="center" vertical="center"/>
    </xf>
    <xf numFmtId="0" fontId="8" fillId="62" borderId="7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4" fontId="5" fillId="3" borderId="2" xfId="0" applyNumberFormat="1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/>
    </xf>
    <xf numFmtId="0" fontId="3" fillId="5" borderId="18" xfId="0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/>
    </xf>
    <xf numFmtId="0" fontId="8" fillId="5" borderId="47" xfId="0" applyFont="1" applyFill="1" applyBorder="1" applyAlignment="1">
      <alignment horizontal="center" vertical="center"/>
    </xf>
    <xf numFmtId="0" fontId="3" fillId="5" borderId="34" xfId="0" applyFont="1" applyFill="1" applyBorder="1" applyAlignment="1">
      <alignment horizontal="center" vertical="center"/>
    </xf>
    <xf numFmtId="0" fontId="4" fillId="30" borderId="36" xfId="0" applyFont="1" applyFill="1" applyBorder="1" applyAlignment="1">
      <alignment horizontal="center" vertical="center"/>
    </xf>
    <xf numFmtId="0" fontId="7" fillId="31" borderId="37" xfId="0" applyFont="1" applyFill="1" applyBorder="1" applyAlignment="1">
      <alignment horizontal="center" vertical="center"/>
    </xf>
    <xf numFmtId="0" fontId="7" fillId="31" borderId="38" xfId="0" applyFont="1" applyFill="1" applyBorder="1" applyAlignment="1">
      <alignment horizontal="center" vertical="center"/>
    </xf>
    <xf numFmtId="0" fontId="7" fillId="31" borderId="40" xfId="0" applyFont="1" applyFill="1" applyBorder="1" applyAlignment="1">
      <alignment horizontal="center" vertical="center"/>
    </xf>
    <xf numFmtId="0" fontId="7" fillId="31" borderId="39" xfId="0" applyFont="1" applyFill="1" applyBorder="1" applyAlignment="1">
      <alignment horizontal="center" vertical="center"/>
    </xf>
    <xf numFmtId="49" fontId="3" fillId="2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8" fillId="5" borderId="23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0" fillId="5" borderId="22" xfId="0" applyFill="1" applyBorder="1" applyAlignment="1">
      <alignment horizontal="center"/>
    </xf>
    <xf numFmtId="164" fontId="8" fillId="30" borderId="14" xfId="0" applyNumberFormat="1" applyFont="1" applyFill="1" applyBorder="1" applyAlignment="1">
      <alignment horizontal="center" vertical="center"/>
    </xf>
    <xf numFmtId="164" fontId="8" fillId="30" borderId="20" xfId="0" applyNumberFormat="1" applyFont="1" applyFill="1" applyBorder="1" applyAlignment="1">
      <alignment horizontal="center" vertical="center"/>
    </xf>
    <xf numFmtId="164" fontId="8" fillId="30" borderId="21" xfId="0" applyNumberFormat="1" applyFont="1" applyFill="1" applyBorder="1" applyAlignment="1">
      <alignment horizontal="center" vertical="center"/>
    </xf>
    <xf numFmtId="164" fontId="8" fillId="30" borderId="3" xfId="0" applyNumberFormat="1" applyFont="1" applyFill="1" applyBorder="1" applyAlignment="1">
      <alignment horizontal="center" vertical="center"/>
    </xf>
    <xf numFmtId="164" fontId="8" fillId="30" borderId="8" xfId="0" applyNumberFormat="1" applyFont="1" applyFill="1" applyBorder="1" applyAlignment="1">
      <alignment horizontal="center" vertical="center"/>
    </xf>
    <xf numFmtId="164" fontId="8" fillId="30" borderId="7" xfId="0" applyNumberFormat="1" applyFont="1" applyFill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19" fillId="52" borderId="42" xfId="4" applyFont="1" applyFill="1" applyBorder="1" applyAlignment="1">
      <alignment horizontal="center" vertical="center" wrapText="1"/>
    </xf>
    <xf numFmtId="0" fontId="19" fillId="52" borderId="43" xfId="4" applyFont="1" applyFill="1" applyBorder="1" applyAlignment="1">
      <alignment horizontal="center" vertical="center" wrapText="1"/>
    </xf>
    <xf numFmtId="164" fontId="19" fillId="52" borderId="44" xfId="4" applyNumberFormat="1" applyFont="1" applyFill="1" applyBorder="1" applyAlignment="1">
      <alignment horizontal="center" vertical="center" wrapText="1"/>
    </xf>
    <xf numFmtId="0" fontId="8" fillId="5" borderId="50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</cellXfs>
  <cellStyles count="7">
    <cellStyle name="Dziesiętny" xfId="1" builtinId="3"/>
    <cellStyle name="Dziesiętny 2" xfId="6"/>
    <cellStyle name="Dziesiętny 3" xfId="5"/>
    <cellStyle name="Excel Built-in Normal" xfId="2"/>
    <cellStyle name="Normalny" xfId="0" builtinId="0"/>
    <cellStyle name="Normalny 3" xfId="4"/>
    <cellStyle name="Normalny 4" xfId="3"/>
  </cellStyles>
  <dxfs count="0"/>
  <tableStyles count="0" defaultTableStyle="TableStyleMedium2" defaultPivotStyle="PivotStyleLight16"/>
  <colors>
    <mruColors>
      <color rgb="FF663300"/>
      <color rgb="FFB2CC7E"/>
      <color rgb="FFCDDEAC"/>
      <color rgb="FF8DB4E3"/>
      <color rgb="FF1295EE"/>
      <color rgb="FF05855A"/>
      <color rgb="FF990033"/>
      <color rgb="FFA50021"/>
      <color rgb="FF046C49"/>
      <color rgb="FF0D85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emf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pn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e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emf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76200</xdr:rowOff>
    </xdr:from>
    <xdr:to>
      <xdr:col>3</xdr:col>
      <xdr:colOff>76200</xdr:colOff>
      <xdr:row>0</xdr:row>
      <xdr:rowOff>1524000</xdr:rowOff>
    </xdr:to>
    <xdr:pic>
      <xdr:nvPicPr>
        <xdr:cNvPr id="826184" name="Picture 6961">
          <a:extLst>
            <a:ext uri="{FF2B5EF4-FFF2-40B4-BE49-F238E27FC236}">
              <a16:creationId xmlns="" xmlns:a16="http://schemas.microsoft.com/office/drawing/2014/main" id="{00000000-0008-0000-0000-000048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0" y="76200"/>
          <a:ext cx="3581400" cy="1447800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oneCellAnchor>
    <xdr:from>
      <xdr:col>3</xdr:col>
      <xdr:colOff>432435</xdr:colOff>
      <xdr:row>893</xdr:row>
      <xdr:rowOff>0</xdr:rowOff>
    </xdr:from>
    <xdr:ext cx="184731" cy="264560"/>
    <xdr:sp macro="" textlink="">
      <xdr:nvSpPr>
        <xdr:cNvPr id="577" name="pole tekstowe 576">
          <a:extLst>
            <a:ext uri="{FF2B5EF4-FFF2-40B4-BE49-F238E27FC236}">
              <a16:creationId xmlns="" xmlns:a16="http://schemas.microsoft.com/office/drawing/2014/main" id="{00000000-0008-0000-0000-000041020000}"/>
            </a:ext>
          </a:extLst>
        </xdr:cNvPr>
        <xdr:cNvSpPr txBox="1"/>
      </xdr:nvSpPr>
      <xdr:spPr>
        <a:xfrm>
          <a:off x="6680835" y="307588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7</xdr:col>
      <xdr:colOff>0</xdr:colOff>
      <xdr:row>898</xdr:row>
      <xdr:rowOff>0</xdr:rowOff>
    </xdr:from>
    <xdr:to>
      <xdr:col>7</xdr:col>
      <xdr:colOff>933450</xdr:colOff>
      <xdr:row>898</xdr:row>
      <xdr:rowOff>0</xdr:rowOff>
    </xdr:to>
    <xdr:pic>
      <xdr:nvPicPr>
        <xdr:cNvPr id="826294" name="Obraz 565">
          <a:extLst>
            <a:ext uri="{FF2B5EF4-FFF2-40B4-BE49-F238E27FC236}">
              <a16:creationId xmlns="" xmlns:a16="http://schemas.microsoft.com/office/drawing/2014/main" id="{00000000-0008-0000-0000-0000B69B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10675" y="535095450"/>
          <a:ext cx="9334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826321" name="Picture 56663">
          <a:extLst>
            <a:ext uri="{FF2B5EF4-FFF2-40B4-BE49-F238E27FC236}">
              <a16:creationId xmlns="" xmlns:a16="http://schemas.microsoft.com/office/drawing/2014/main" id="{00000000-0008-0000-0000-0000D1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826322" name="Picture 56667">
          <a:extLst>
            <a:ext uri="{FF2B5EF4-FFF2-40B4-BE49-F238E27FC236}">
              <a16:creationId xmlns="" xmlns:a16="http://schemas.microsoft.com/office/drawing/2014/main" id="{00000000-0008-0000-0000-0000D2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826323" name="Picture 56671">
          <a:extLst>
            <a:ext uri="{FF2B5EF4-FFF2-40B4-BE49-F238E27FC236}">
              <a16:creationId xmlns="" xmlns:a16="http://schemas.microsoft.com/office/drawing/2014/main" id="{00000000-0008-0000-0000-0000D3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826324" name="Picture 56677">
          <a:extLst>
            <a:ext uri="{FF2B5EF4-FFF2-40B4-BE49-F238E27FC236}">
              <a16:creationId xmlns="" xmlns:a16="http://schemas.microsoft.com/office/drawing/2014/main" id="{00000000-0008-0000-0000-0000D49B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893</xdr:row>
      <xdr:rowOff>0</xdr:rowOff>
    </xdr:from>
    <xdr:to>
      <xdr:col>14</xdr:col>
      <xdr:colOff>1028700</xdr:colOff>
      <xdr:row>893</xdr:row>
      <xdr:rowOff>0</xdr:rowOff>
    </xdr:to>
    <xdr:pic>
      <xdr:nvPicPr>
        <xdr:cNvPr id="826444" name="Picture 60953">
          <a:extLst>
            <a:ext uri="{FF2B5EF4-FFF2-40B4-BE49-F238E27FC236}">
              <a16:creationId xmlns="" xmlns:a16="http://schemas.microsoft.com/office/drawing/2014/main" id="{00000000-0008-0000-0000-00004C9C0C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26050" y="110061375"/>
          <a:ext cx="1028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873124</xdr:colOff>
      <xdr:row>788</xdr:row>
      <xdr:rowOff>0</xdr:rowOff>
    </xdr:from>
    <xdr:to>
      <xdr:col>6</xdr:col>
      <xdr:colOff>6349</xdr:colOff>
      <xdr:row>789</xdr:row>
      <xdr:rowOff>0</xdr:rowOff>
    </xdr:to>
    <xdr:pic>
      <xdr:nvPicPr>
        <xdr:cNvPr id="826671" name="Obraz 624" descr="Bez tytułu.png">
          <a:extLst>
            <a:ext uri="{FF2B5EF4-FFF2-40B4-BE49-F238E27FC236}">
              <a16:creationId xmlns="" xmlns:a16="http://schemas.microsoft.com/office/drawing/2014/main" id="{00000000-0008-0000-0000-00002F9D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18374" y="43053000"/>
          <a:ext cx="1063625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260350</xdr:colOff>
      <xdr:row>789</xdr:row>
      <xdr:rowOff>1028701</xdr:rowOff>
    </xdr:from>
    <xdr:to>
      <xdr:col>0</xdr:col>
      <xdr:colOff>1625600</xdr:colOff>
      <xdr:row>791</xdr:row>
      <xdr:rowOff>554969</xdr:rowOff>
    </xdr:to>
    <xdr:pic>
      <xdr:nvPicPr>
        <xdr:cNvPr id="701" name="Obraz 700" descr="_MG_2955 wkład.jpg">
          <a:extLst>
            <a:ext uri="{FF2B5EF4-FFF2-40B4-BE49-F238E27FC236}">
              <a16:creationId xmlns=""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0350" y="232676701"/>
          <a:ext cx="1365250" cy="1196318"/>
        </a:xfrm>
        <a:prstGeom prst="rect">
          <a:avLst/>
        </a:prstGeom>
      </xdr:spPr>
    </xdr:pic>
    <xdr:clientData/>
  </xdr:twoCellAnchor>
  <xdr:twoCellAnchor editAs="oneCell">
    <xdr:from>
      <xdr:col>3</xdr:col>
      <xdr:colOff>863599</xdr:colOff>
      <xdr:row>782</xdr:row>
      <xdr:rowOff>31749</xdr:rowOff>
    </xdr:from>
    <xdr:to>
      <xdr:col>5</xdr:col>
      <xdr:colOff>1012824</xdr:colOff>
      <xdr:row>783</xdr:row>
      <xdr:rowOff>0</xdr:rowOff>
    </xdr:to>
    <xdr:pic>
      <xdr:nvPicPr>
        <xdr:cNvPr id="702" name="Obraz 624" descr="Bez tytułu.png">
          <a:extLst>
            <a:ext uri="{FF2B5EF4-FFF2-40B4-BE49-F238E27FC236}">
              <a16:creationId xmlns=""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08849" y="32765999"/>
          <a:ext cx="1041400" cy="587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362857</xdr:colOff>
      <xdr:row>783</xdr:row>
      <xdr:rowOff>426356</xdr:rowOff>
    </xdr:from>
    <xdr:to>
      <xdr:col>0</xdr:col>
      <xdr:colOff>2038222</xdr:colOff>
      <xdr:row>785</xdr:row>
      <xdr:rowOff>350156</xdr:rowOff>
    </xdr:to>
    <xdr:pic>
      <xdr:nvPicPr>
        <xdr:cNvPr id="705" name="Obraz 704">
          <a:extLst>
            <a:ext uri="{FF2B5EF4-FFF2-40B4-BE49-F238E27FC236}">
              <a16:creationId xmlns=""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857" y="118012481"/>
          <a:ext cx="1675365" cy="1181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902</xdr:row>
      <xdr:rowOff>0</xdr:rowOff>
    </xdr:from>
    <xdr:to>
      <xdr:col>7</xdr:col>
      <xdr:colOff>933450</xdr:colOff>
      <xdr:row>902</xdr:row>
      <xdr:rowOff>0</xdr:rowOff>
    </xdr:to>
    <xdr:pic>
      <xdr:nvPicPr>
        <xdr:cNvPr id="1019" name="Obraz 565">
          <a:extLst>
            <a:ext uri="{FF2B5EF4-FFF2-40B4-BE49-F238E27FC236}">
              <a16:creationId xmlns=""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29750" y="652462500"/>
          <a:ext cx="9334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9</xdr:row>
      <xdr:rowOff>0</xdr:rowOff>
    </xdr:from>
    <xdr:to>
      <xdr:col>7</xdr:col>
      <xdr:colOff>0</xdr:colOff>
      <xdr:row>10</xdr:row>
      <xdr:rowOff>0</xdr:rowOff>
    </xdr:to>
    <xdr:pic>
      <xdr:nvPicPr>
        <xdr:cNvPr id="697" name="Picture 56230">
          <a:extLst>
            <a:ext uri="{FF2B5EF4-FFF2-40B4-BE49-F238E27FC236}">
              <a16:creationId xmlns=""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3371850"/>
          <a:ext cx="101727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19</xdr:row>
      <xdr:rowOff>36059</xdr:rowOff>
    </xdr:from>
    <xdr:to>
      <xdr:col>9</xdr:col>
      <xdr:colOff>1</xdr:colOff>
      <xdr:row>19</xdr:row>
      <xdr:rowOff>607559</xdr:rowOff>
    </xdr:to>
    <xdr:pic>
      <xdr:nvPicPr>
        <xdr:cNvPr id="718" name="Picture 386">
          <a:extLst>
            <a:ext uri="{FF2B5EF4-FFF2-40B4-BE49-F238E27FC236}">
              <a16:creationId xmlns=""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96551" y="3407909"/>
          <a:ext cx="1047750" cy="5715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1031875</xdr:colOff>
      <xdr:row>19</xdr:row>
      <xdr:rowOff>12700</xdr:rowOff>
    </xdr:from>
    <xdr:to>
      <xdr:col>9</xdr:col>
      <xdr:colOff>1031875</xdr:colOff>
      <xdr:row>20</xdr:row>
      <xdr:rowOff>0</xdr:rowOff>
    </xdr:to>
    <xdr:pic>
      <xdr:nvPicPr>
        <xdr:cNvPr id="723" name="Obraz 624" descr="Bez tytułu.png">
          <a:extLst>
            <a:ext uri="{FF2B5EF4-FFF2-40B4-BE49-F238E27FC236}">
              <a16:creationId xmlns=""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28425" y="13462000"/>
          <a:ext cx="1047750" cy="635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19</xdr:row>
      <xdr:rowOff>0</xdr:rowOff>
    </xdr:from>
    <xdr:to>
      <xdr:col>7</xdr:col>
      <xdr:colOff>0</xdr:colOff>
      <xdr:row>19</xdr:row>
      <xdr:rowOff>628650</xdr:rowOff>
    </xdr:to>
    <xdr:pic>
      <xdr:nvPicPr>
        <xdr:cNvPr id="725" name="Picture 56230">
          <a:extLst>
            <a:ext uri="{FF2B5EF4-FFF2-40B4-BE49-F238E27FC236}">
              <a16:creationId xmlns=""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337185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14</xdr:row>
      <xdr:rowOff>0</xdr:rowOff>
    </xdr:from>
    <xdr:to>
      <xdr:col>7</xdr:col>
      <xdr:colOff>0</xdr:colOff>
      <xdr:row>14</xdr:row>
      <xdr:rowOff>514350</xdr:rowOff>
    </xdr:to>
    <xdr:pic>
      <xdr:nvPicPr>
        <xdr:cNvPr id="906" name="Picture 56230">
          <a:extLst>
            <a:ext uri="{FF2B5EF4-FFF2-40B4-BE49-F238E27FC236}">
              <a16:creationId xmlns="" xmlns:a16="http://schemas.microsoft.com/office/drawing/2014/main" id="{00000000-0008-0000-0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7924800"/>
          <a:ext cx="101727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15</xdr:row>
      <xdr:rowOff>330200</xdr:rowOff>
    </xdr:from>
    <xdr:to>
      <xdr:col>0</xdr:col>
      <xdr:colOff>1708638</xdr:colOff>
      <xdr:row>16</xdr:row>
      <xdr:rowOff>854075</xdr:rowOff>
    </xdr:to>
    <xdr:pic>
      <xdr:nvPicPr>
        <xdr:cNvPr id="6" name="Picture 8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3850" y="12839700"/>
          <a:ext cx="1384788" cy="1793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1101" name="Picture 56663">
          <a:extLst>
            <a:ext uri="{FF2B5EF4-FFF2-40B4-BE49-F238E27FC236}">
              <a16:creationId xmlns="" xmlns:a16="http://schemas.microsoft.com/office/drawing/2014/main" id="{00000000-0008-0000-0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95250</xdr:rowOff>
    </xdr:to>
    <xdr:pic>
      <xdr:nvPicPr>
        <xdr:cNvPr id="1102" name="Picture 56667">
          <a:extLst>
            <a:ext uri="{FF2B5EF4-FFF2-40B4-BE49-F238E27FC236}">
              <a16:creationId xmlns="" xmlns:a16="http://schemas.microsoft.com/office/drawing/2014/main" id="{00000000-0008-0000-0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2382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1103" name="Picture 56671">
          <a:extLst>
            <a:ext uri="{FF2B5EF4-FFF2-40B4-BE49-F238E27FC236}">
              <a16:creationId xmlns=""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123825</xdr:colOff>
      <xdr:row>0</xdr:row>
      <xdr:rowOff>57150</xdr:rowOff>
    </xdr:to>
    <xdr:pic>
      <xdr:nvPicPr>
        <xdr:cNvPr id="1104" name="Picture 56677">
          <a:extLst>
            <a:ext uri="{FF2B5EF4-FFF2-40B4-BE49-F238E27FC236}">
              <a16:creationId xmlns=""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23825" cy="5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152399</xdr:colOff>
      <xdr:row>10</xdr:row>
      <xdr:rowOff>228599</xdr:rowOff>
    </xdr:from>
    <xdr:to>
      <xdr:col>0</xdr:col>
      <xdr:colOff>1898506</xdr:colOff>
      <xdr:row>11</xdr:row>
      <xdr:rowOff>1079500</xdr:rowOff>
    </xdr:to>
    <xdr:pic>
      <xdr:nvPicPr>
        <xdr:cNvPr id="7" name="Picture 10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399" y="8388349"/>
          <a:ext cx="1746107" cy="21209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</xdr:colOff>
      <xdr:row>20</xdr:row>
      <xdr:rowOff>279400</xdr:rowOff>
    </xdr:from>
    <xdr:to>
      <xdr:col>0</xdr:col>
      <xdr:colOff>1746250</xdr:colOff>
      <xdr:row>21</xdr:row>
      <xdr:rowOff>901700</xdr:rowOff>
    </xdr:to>
    <xdr:pic>
      <xdr:nvPicPr>
        <xdr:cNvPr id="8" name="Picture 12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525" y="17249775"/>
          <a:ext cx="1609725" cy="1892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22</xdr:row>
      <xdr:rowOff>158749</xdr:rowOff>
    </xdr:from>
    <xdr:to>
      <xdr:col>0</xdr:col>
      <xdr:colOff>1752239</xdr:colOff>
      <xdr:row>23</xdr:row>
      <xdr:rowOff>993774</xdr:rowOff>
    </xdr:to>
    <xdr:pic>
      <xdr:nvPicPr>
        <xdr:cNvPr id="9" name="Picture 14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0" y="19669124"/>
          <a:ext cx="1466489" cy="21050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26</xdr:row>
      <xdr:rowOff>0</xdr:rowOff>
    </xdr:from>
    <xdr:to>
      <xdr:col>7</xdr:col>
      <xdr:colOff>0</xdr:colOff>
      <xdr:row>27</xdr:row>
      <xdr:rowOff>19050</xdr:rowOff>
    </xdr:to>
    <xdr:pic>
      <xdr:nvPicPr>
        <xdr:cNvPr id="986" name="Picture 56230">
          <a:extLst>
            <a:ext uri="{FF2B5EF4-FFF2-40B4-BE49-F238E27FC236}">
              <a16:creationId xmlns=""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49168050"/>
          <a:ext cx="101727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26</xdr:row>
      <xdr:rowOff>1257300</xdr:rowOff>
    </xdr:from>
    <xdr:to>
      <xdr:col>0</xdr:col>
      <xdr:colOff>2087813</xdr:colOff>
      <xdr:row>27</xdr:row>
      <xdr:rowOff>1857375</xdr:rowOff>
    </xdr:to>
    <xdr:pic>
      <xdr:nvPicPr>
        <xdr:cNvPr id="987" name="Picture 26">
          <a:extLst>
            <a:ext uri="{FF2B5EF4-FFF2-40B4-BE49-F238E27FC236}">
              <a16:creationId xmlns=""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150" y="49749075"/>
          <a:ext cx="2030663" cy="18669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1020536</xdr:colOff>
      <xdr:row>31</xdr:row>
      <xdr:rowOff>0</xdr:rowOff>
    </xdr:to>
    <xdr:pic>
      <xdr:nvPicPr>
        <xdr:cNvPr id="1014" name="Picture 56235">
          <a:extLst>
            <a:ext uri="{FF2B5EF4-FFF2-40B4-BE49-F238E27FC236}">
              <a16:creationId xmlns="" xmlns:a16="http://schemas.microsoft.com/office/drawing/2014/main" id="{00000000-0008-0000-0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1050" y="819931050"/>
          <a:ext cx="1020536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19049</xdr:colOff>
      <xdr:row>30</xdr:row>
      <xdr:rowOff>19050</xdr:rowOff>
    </xdr:from>
    <xdr:to>
      <xdr:col>9</xdr:col>
      <xdr:colOff>17008</xdr:colOff>
      <xdr:row>30</xdr:row>
      <xdr:rowOff>552450</xdr:rowOff>
    </xdr:to>
    <xdr:pic>
      <xdr:nvPicPr>
        <xdr:cNvPr id="1020" name="Picture 13">
          <a:extLst>
            <a:ext uri="{FF2B5EF4-FFF2-40B4-BE49-F238E27FC236}">
              <a16:creationId xmlns="" xmlns:a16="http://schemas.microsoft.com/office/drawing/2014/main" id="{00000000-0008-0000-0000-0000F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467849" y="819950100"/>
          <a:ext cx="104570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10</xdr:col>
      <xdr:colOff>0</xdr:colOff>
      <xdr:row>31</xdr:row>
      <xdr:rowOff>0</xdr:rowOff>
    </xdr:to>
    <xdr:pic>
      <xdr:nvPicPr>
        <xdr:cNvPr id="1083" name="Picture 51705">
          <a:extLst>
            <a:ext uri="{FF2B5EF4-FFF2-40B4-BE49-F238E27FC236}">
              <a16:creationId xmlns=""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96550" y="819931050"/>
          <a:ext cx="1047750" cy="39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15875</xdr:colOff>
      <xdr:row>30</xdr:row>
      <xdr:rowOff>0</xdr:rowOff>
    </xdr:from>
    <xdr:to>
      <xdr:col>10</xdr:col>
      <xdr:colOff>1031875</xdr:colOff>
      <xdr:row>30</xdr:row>
      <xdr:rowOff>352425</xdr:rowOff>
    </xdr:to>
    <xdr:pic>
      <xdr:nvPicPr>
        <xdr:cNvPr id="1084" name="Picture 2524">
          <a:extLst>
            <a:ext uri="{FF2B5EF4-FFF2-40B4-BE49-F238E27FC236}">
              <a16:creationId xmlns="" xmlns:a16="http://schemas.microsoft.com/office/drawing/2014/main" id="{00000000-0008-0000-0000-00003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176250" y="27082750"/>
          <a:ext cx="1016000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282576</xdr:colOff>
      <xdr:row>31</xdr:row>
      <xdr:rowOff>73025</xdr:rowOff>
    </xdr:from>
    <xdr:to>
      <xdr:col>0</xdr:col>
      <xdr:colOff>1800988</xdr:colOff>
      <xdr:row>31</xdr:row>
      <xdr:rowOff>1428750</xdr:rowOff>
    </xdr:to>
    <xdr:pic>
      <xdr:nvPicPr>
        <xdr:cNvPr id="1086" name="Obraz 1085" descr="644076_1330_1.jpg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2576" y="27536775"/>
          <a:ext cx="1518412" cy="1355725"/>
        </a:xfrm>
        <a:prstGeom prst="rect">
          <a:avLst/>
        </a:prstGeom>
      </xdr:spPr>
    </xdr:pic>
    <xdr:clientData/>
  </xdr:twoCellAnchor>
  <xdr:twoCellAnchor>
    <xdr:from>
      <xdr:col>4</xdr:col>
      <xdr:colOff>15240</xdr:colOff>
      <xdr:row>340</xdr:row>
      <xdr:rowOff>0</xdr:rowOff>
    </xdr:from>
    <xdr:to>
      <xdr:col>5</xdr:col>
      <xdr:colOff>1021772</xdr:colOff>
      <xdr:row>340</xdr:row>
      <xdr:rowOff>571500</xdr:rowOff>
    </xdr:to>
    <xdr:pic>
      <xdr:nvPicPr>
        <xdr:cNvPr id="1191" name="Picture 117">
          <a:extLst>
            <a:ext uri="{FF2B5EF4-FFF2-40B4-BE49-F238E27FC236}">
              <a16:creationId xmlns="" xmlns:a16="http://schemas.microsoft.com/office/drawing/2014/main" id="{00000000-0008-0000-0000-0000A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53300" y="278568150"/>
          <a:ext cx="1021772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38100</xdr:colOff>
      <xdr:row>340</xdr:row>
      <xdr:rowOff>15875</xdr:rowOff>
    </xdr:from>
    <xdr:to>
      <xdr:col>7</xdr:col>
      <xdr:colOff>1063625</xdr:colOff>
      <xdr:row>341</xdr:row>
      <xdr:rowOff>25400</xdr:rowOff>
    </xdr:to>
    <xdr:pic>
      <xdr:nvPicPr>
        <xdr:cNvPr id="1193" name="Picture 56230">
          <a:extLst>
            <a:ext uri="{FF2B5EF4-FFF2-40B4-BE49-F238E27FC236}">
              <a16:creationId xmlns=""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3475" y="260731000"/>
          <a:ext cx="1025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340</xdr:row>
      <xdr:rowOff>0</xdr:rowOff>
    </xdr:from>
    <xdr:to>
      <xdr:col>10</xdr:col>
      <xdr:colOff>1009650</xdr:colOff>
      <xdr:row>341</xdr:row>
      <xdr:rowOff>19050</xdr:rowOff>
    </xdr:to>
    <xdr:pic>
      <xdr:nvPicPr>
        <xdr:cNvPr id="1195" name="Picture 56645">
          <a:extLst>
            <a:ext uri="{FF2B5EF4-FFF2-40B4-BE49-F238E27FC236}">
              <a16:creationId xmlns="" xmlns:a16="http://schemas.microsoft.com/office/drawing/2014/main" id="{00000000-0008-0000-0000-0000A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39800" y="278568150"/>
          <a:ext cx="1009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1041400</xdr:colOff>
      <xdr:row>340</xdr:row>
      <xdr:rowOff>38101</xdr:rowOff>
    </xdr:from>
    <xdr:to>
      <xdr:col>10</xdr:col>
      <xdr:colOff>0</xdr:colOff>
      <xdr:row>340</xdr:row>
      <xdr:rowOff>533401</xdr:rowOff>
    </xdr:to>
    <xdr:pic>
      <xdr:nvPicPr>
        <xdr:cNvPr id="1201" name="Picture 386">
          <a:extLst>
            <a:ext uri="{FF2B5EF4-FFF2-40B4-BE49-F238E27FC236}">
              <a16:creationId xmlns=""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85700" y="259041901"/>
          <a:ext cx="1054100" cy="4953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792</xdr:row>
      <xdr:rowOff>0</xdr:rowOff>
    </xdr:from>
    <xdr:to>
      <xdr:col>20</xdr:col>
      <xdr:colOff>19050</xdr:colOff>
      <xdr:row>792</xdr:row>
      <xdr:rowOff>514350</xdr:rowOff>
    </xdr:to>
    <xdr:pic>
      <xdr:nvPicPr>
        <xdr:cNvPr id="1339" name="Picture 53635">
          <a:extLst>
            <a:ext uri="{FF2B5EF4-FFF2-40B4-BE49-F238E27FC236}">
              <a16:creationId xmlns=""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55525" y="396621000"/>
          <a:ext cx="933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792</xdr:row>
      <xdr:rowOff>0</xdr:rowOff>
    </xdr:from>
    <xdr:to>
      <xdr:col>19</xdr:col>
      <xdr:colOff>0</xdr:colOff>
      <xdr:row>792</xdr:row>
      <xdr:rowOff>533400</xdr:rowOff>
    </xdr:to>
    <xdr:pic>
      <xdr:nvPicPr>
        <xdr:cNvPr id="1344" name="Picture 2511">
          <a:extLst>
            <a:ext uri="{FF2B5EF4-FFF2-40B4-BE49-F238E27FC236}">
              <a16:creationId xmlns="" xmlns:a16="http://schemas.microsoft.com/office/drawing/2014/main" id="{00000000-0008-0000-0000-00004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088725" y="396601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792</xdr:row>
      <xdr:rowOff>0</xdr:rowOff>
    </xdr:from>
    <xdr:to>
      <xdr:col>22</xdr:col>
      <xdr:colOff>19050</xdr:colOff>
      <xdr:row>792</xdr:row>
      <xdr:rowOff>514350</xdr:rowOff>
    </xdr:to>
    <xdr:pic>
      <xdr:nvPicPr>
        <xdr:cNvPr id="1361" name="Picture 53635">
          <a:extLst>
            <a:ext uri="{FF2B5EF4-FFF2-40B4-BE49-F238E27FC236}">
              <a16:creationId xmlns=""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6108025" y="403945725"/>
          <a:ext cx="933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792</xdr:row>
      <xdr:rowOff>0</xdr:rowOff>
    </xdr:from>
    <xdr:to>
      <xdr:col>20</xdr:col>
      <xdr:colOff>0</xdr:colOff>
      <xdr:row>792</xdr:row>
      <xdr:rowOff>533400</xdr:rowOff>
    </xdr:to>
    <xdr:pic>
      <xdr:nvPicPr>
        <xdr:cNvPr id="1362" name="Picture 2512">
          <a:extLst>
            <a:ext uri="{FF2B5EF4-FFF2-40B4-BE49-F238E27FC236}">
              <a16:creationId xmlns="" xmlns:a16="http://schemas.microsoft.com/office/drawing/2014/main" id="{00000000-0008-0000-0000-00005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088725" y="403926675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792</xdr:row>
      <xdr:rowOff>0</xdr:rowOff>
    </xdr:from>
    <xdr:to>
      <xdr:col>21</xdr:col>
      <xdr:colOff>0</xdr:colOff>
      <xdr:row>792</xdr:row>
      <xdr:rowOff>533400</xdr:rowOff>
    </xdr:to>
    <xdr:pic>
      <xdr:nvPicPr>
        <xdr:cNvPr id="1363" name="Picture 2511">
          <a:extLst>
            <a:ext uri="{FF2B5EF4-FFF2-40B4-BE49-F238E27FC236}">
              <a16:creationId xmlns="" xmlns:a16="http://schemas.microsoft.com/office/drawing/2014/main" id="{00000000-0008-0000-0000-000053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136475" y="403926675"/>
          <a:ext cx="914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792</xdr:row>
      <xdr:rowOff>0</xdr:rowOff>
    </xdr:from>
    <xdr:to>
      <xdr:col>5</xdr:col>
      <xdr:colOff>34290</xdr:colOff>
      <xdr:row>792</xdr:row>
      <xdr:rowOff>45719</xdr:rowOff>
    </xdr:to>
    <xdr:pic>
      <xdr:nvPicPr>
        <xdr:cNvPr id="1402" name="Picture 56240">
          <a:extLst>
            <a:ext uri="{FF2B5EF4-FFF2-40B4-BE49-F238E27FC236}">
              <a16:creationId xmlns=""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72350" y="40450770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432435</xdr:colOff>
      <xdr:row>792</xdr:row>
      <xdr:rowOff>0</xdr:rowOff>
    </xdr:from>
    <xdr:ext cx="184731" cy="264560"/>
    <xdr:sp macro="" textlink="">
      <xdr:nvSpPr>
        <xdr:cNvPr id="965" name="pole tekstowe 964">
          <a:extLst>
            <a:ext uri="{FF2B5EF4-FFF2-40B4-BE49-F238E27FC236}">
              <a16:creationId xmlns="" xmlns:a16="http://schemas.microsoft.com/office/drawing/2014/main" id="{00000000-0008-0000-0000-0000C5030000}"/>
            </a:ext>
          </a:extLst>
        </xdr:cNvPr>
        <xdr:cNvSpPr txBox="1"/>
      </xdr:nvSpPr>
      <xdr:spPr>
        <a:xfrm>
          <a:off x="6890385" y="692779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6</xdr:col>
      <xdr:colOff>19050</xdr:colOff>
      <xdr:row>794</xdr:row>
      <xdr:rowOff>6350</xdr:rowOff>
    </xdr:from>
    <xdr:to>
      <xdr:col>6</xdr:col>
      <xdr:colOff>1044121</xdr:colOff>
      <xdr:row>794</xdr:row>
      <xdr:rowOff>520700</xdr:rowOff>
    </xdr:to>
    <xdr:pic>
      <xdr:nvPicPr>
        <xdr:cNvPr id="970" name="Picture 61069">
          <a:extLst>
            <a:ext uri="{FF2B5EF4-FFF2-40B4-BE49-F238E27FC236}">
              <a16:creationId xmlns="" xmlns:a16="http://schemas.microsoft.com/office/drawing/2014/main" id="{00000000-0008-0000-0000-0000CA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20100" y="836187050"/>
          <a:ext cx="102507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794</xdr:row>
      <xdr:rowOff>0</xdr:rowOff>
    </xdr:from>
    <xdr:to>
      <xdr:col>8</xdr:col>
      <xdr:colOff>953</xdr:colOff>
      <xdr:row>794</xdr:row>
      <xdr:rowOff>533400</xdr:rowOff>
    </xdr:to>
    <xdr:pic>
      <xdr:nvPicPr>
        <xdr:cNvPr id="971" name="Picture 61008">
          <a:extLst>
            <a:ext uri="{FF2B5EF4-FFF2-40B4-BE49-F238E27FC236}">
              <a16:creationId xmlns="" xmlns:a16="http://schemas.microsoft.com/office/drawing/2014/main" id="{00000000-0008-0000-0000-0000CB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467850" y="836180700"/>
          <a:ext cx="10629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794</xdr:row>
      <xdr:rowOff>0</xdr:rowOff>
    </xdr:from>
    <xdr:to>
      <xdr:col>8</xdr:col>
      <xdr:colOff>1036320</xdr:colOff>
      <xdr:row>794</xdr:row>
      <xdr:rowOff>533400</xdr:rowOff>
    </xdr:to>
    <xdr:pic>
      <xdr:nvPicPr>
        <xdr:cNvPr id="972" name="Picture 58542">
          <a:extLst>
            <a:ext uri="{FF2B5EF4-FFF2-40B4-BE49-F238E27FC236}">
              <a16:creationId xmlns="" xmlns:a16="http://schemas.microsoft.com/office/drawing/2014/main" id="{00000000-0008-0000-0000-0000C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96550" y="836180700"/>
          <a:ext cx="103632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794</xdr:row>
      <xdr:rowOff>19050</xdr:rowOff>
    </xdr:from>
    <xdr:to>
      <xdr:col>10</xdr:col>
      <xdr:colOff>68172</xdr:colOff>
      <xdr:row>795</xdr:row>
      <xdr:rowOff>0</xdr:rowOff>
    </xdr:to>
    <xdr:pic>
      <xdr:nvPicPr>
        <xdr:cNvPr id="973" name="Picture 58156">
          <a:extLst>
            <a:ext uri="{FF2B5EF4-FFF2-40B4-BE49-F238E27FC236}">
              <a16:creationId xmlns="" xmlns:a16="http://schemas.microsoft.com/office/drawing/2014/main" id="{00000000-0008-0000-0000-0000C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563350" y="836199750"/>
          <a:ext cx="109687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794</xdr:row>
      <xdr:rowOff>0</xdr:rowOff>
    </xdr:from>
    <xdr:to>
      <xdr:col>11</xdr:col>
      <xdr:colOff>22860</xdr:colOff>
      <xdr:row>794</xdr:row>
      <xdr:rowOff>533400</xdr:rowOff>
    </xdr:to>
    <xdr:pic>
      <xdr:nvPicPr>
        <xdr:cNvPr id="974" name="Picture 61590">
          <a:extLst>
            <a:ext uri="{FF2B5EF4-FFF2-40B4-BE49-F238E27FC236}">
              <a16:creationId xmlns="" xmlns:a16="http://schemas.microsoft.com/office/drawing/2014/main" id="{00000000-0008-0000-0000-0000C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687300" y="836180700"/>
          <a:ext cx="97536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523876</xdr:colOff>
      <xdr:row>795</xdr:row>
      <xdr:rowOff>320675</xdr:rowOff>
    </xdr:from>
    <xdr:to>
      <xdr:col>0</xdr:col>
      <xdr:colOff>1730375</xdr:colOff>
      <xdr:row>798</xdr:row>
      <xdr:rowOff>414344</xdr:rowOff>
    </xdr:to>
    <xdr:pic>
      <xdr:nvPicPr>
        <xdr:cNvPr id="977" name="Obraz 976" descr="FlakonDama 026 czarny metaliczny.jpg">
          <a:extLst>
            <a:ext uri="{FF2B5EF4-FFF2-40B4-BE49-F238E27FC236}">
              <a16:creationId xmlns=""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23876" y="837053825"/>
          <a:ext cx="1206499" cy="1985968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799</xdr:row>
      <xdr:rowOff>131882</xdr:rowOff>
    </xdr:from>
    <xdr:to>
      <xdr:col>0</xdr:col>
      <xdr:colOff>1571625</xdr:colOff>
      <xdr:row>800</xdr:row>
      <xdr:rowOff>736599</xdr:rowOff>
    </xdr:to>
    <xdr:pic>
      <xdr:nvPicPr>
        <xdr:cNvPr id="982" name="Obraz 981" descr="Dama wbijany Flakon.jpg">
          <a:extLst>
            <a:ext uri="{FF2B5EF4-FFF2-40B4-BE49-F238E27FC236}">
              <a16:creationId xmlns=""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6100" y="603143757"/>
          <a:ext cx="1025525" cy="1874717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803</xdr:row>
      <xdr:rowOff>0</xdr:rowOff>
    </xdr:from>
    <xdr:to>
      <xdr:col>7</xdr:col>
      <xdr:colOff>0</xdr:colOff>
      <xdr:row>803</xdr:row>
      <xdr:rowOff>552450</xdr:rowOff>
    </xdr:to>
    <xdr:pic>
      <xdr:nvPicPr>
        <xdr:cNvPr id="1021" name="Picture 56230">
          <a:extLst>
            <a:ext uri="{FF2B5EF4-FFF2-40B4-BE49-F238E27FC236}">
              <a16:creationId xmlns="" xmlns:a16="http://schemas.microsoft.com/office/drawing/2014/main" id="{00000000-0008-0000-0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40112750"/>
          <a:ext cx="101727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666752</xdr:colOff>
      <xdr:row>804</xdr:row>
      <xdr:rowOff>67658</xdr:rowOff>
    </xdr:from>
    <xdr:to>
      <xdr:col>0</xdr:col>
      <xdr:colOff>1556138</xdr:colOff>
      <xdr:row>804</xdr:row>
      <xdr:rowOff>1492250</xdr:rowOff>
    </xdr:to>
    <xdr:pic>
      <xdr:nvPicPr>
        <xdr:cNvPr id="1024" name="Obraz 1023" descr="_AFP4536_1.jpg">
          <a:extLst>
            <a:ext uri="{FF2B5EF4-FFF2-40B4-BE49-F238E27FC236}">
              <a16:creationId xmlns=""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6752" y="607461033"/>
          <a:ext cx="889386" cy="1424592"/>
        </a:xfrm>
        <a:prstGeom prst="rect">
          <a:avLst/>
        </a:prstGeom>
      </xdr:spPr>
    </xdr:pic>
    <xdr:clientData/>
  </xdr:twoCellAnchor>
  <xdr:twoCellAnchor editAs="oneCell">
    <xdr:from>
      <xdr:col>0</xdr:col>
      <xdr:colOff>365125</xdr:colOff>
      <xdr:row>805</xdr:row>
      <xdr:rowOff>142874</xdr:rowOff>
    </xdr:from>
    <xdr:to>
      <xdr:col>0</xdr:col>
      <xdr:colOff>1873250</xdr:colOff>
      <xdr:row>805</xdr:row>
      <xdr:rowOff>1498304</xdr:rowOff>
    </xdr:to>
    <xdr:pic>
      <xdr:nvPicPr>
        <xdr:cNvPr id="1027" name="Obraz 1026" descr="_AFP4658_1.jpg">
          <a:extLst>
            <a:ext uri="{FF2B5EF4-FFF2-40B4-BE49-F238E27FC236}">
              <a16:creationId xmlns=""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58266"/>
        <a:stretch>
          <a:fillRect/>
        </a:stretch>
      </xdr:blipFill>
      <xdr:spPr>
        <a:xfrm>
          <a:off x="365125" y="142732124"/>
          <a:ext cx="1508125" cy="1355430"/>
        </a:xfrm>
        <a:prstGeom prst="rect">
          <a:avLst/>
        </a:prstGeom>
      </xdr:spPr>
    </xdr:pic>
    <xdr:clientData/>
  </xdr:twoCellAnchor>
  <xdr:twoCellAnchor>
    <xdr:from>
      <xdr:col>0</xdr:col>
      <xdr:colOff>695326</xdr:colOff>
      <xdr:row>809</xdr:row>
      <xdr:rowOff>190500</xdr:rowOff>
    </xdr:from>
    <xdr:to>
      <xdr:col>0</xdr:col>
      <xdr:colOff>1175464</xdr:colOff>
      <xdr:row>809</xdr:row>
      <xdr:rowOff>1428750</xdr:rowOff>
    </xdr:to>
    <xdr:pic>
      <xdr:nvPicPr>
        <xdr:cNvPr id="1058" name="Picture 2536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95326" y="612473375"/>
          <a:ext cx="480138" cy="1238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781051</xdr:colOff>
      <xdr:row>810</xdr:row>
      <xdr:rowOff>142875</xdr:rowOff>
    </xdr:from>
    <xdr:to>
      <xdr:col>0</xdr:col>
      <xdr:colOff>999068</xdr:colOff>
      <xdr:row>810</xdr:row>
      <xdr:rowOff>1450975</xdr:rowOff>
    </xdr:to>
    <xdr:pic>
      <xdr:nvPicPr>
        <xdr:cNvPr id="1061" name="Picture 403" descr="_MG_2529">
          <a:extLst>
            <a:ext uri="{FF2B5EF4-FFF2-40B4-BE49-F238E27FC236}">
              <a16:creationId xmlns=""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81051" y="613949750"/>
          <a:ext cx="218017" cy="130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808</xdr:row>
      <xdr:rowOff>0</xdr:rowOff>
    </xdr:from>
    <xdr:to>
      <xdr:col>6</xdr:col>
      <xdr:colOff>1044121</xdr:colOff>
      <xdr:row>808</xdr:row>
      <xdr:rowOff>533400</xdr:rowOff>
    </xdr:to>
    <xdr:pic>
      <xdr:nvPicPr>
        <xdr:cNvPr id="1121" name="Picture 60315">
          <a:extLst>
            <a:ext uri="{FF2B5EF4-FFF2-40B4-BE49-F238E27FC236}">
              <a16:creationId xmlns="" xmlns:a16="http://schemas.microsoft.com/office/drawing/2014/main" id="{00000000-0008-0000-0000-00006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401050" y="892987800"/>
          <a:ext cx="10441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63500</xdr:colOff>
      <xdr:row>808</xdr:row>
      <xdr:rowOff>0</xdr:rowOff>
    </xdr:from>
    <xdr:to>
      <xdr:col>8</xdr:col>
      <xdr:colOff>7938</xdr:colOff>
      <xdr:row>808</xdr:row>
      <xdr:rowOff>533400</xdr:rowOff>
    </xdr:to>
    <xdr:pic>
      <xdr:nvPicPr>
        <xdr:cNvPr id="1128" name="Picture 60336">
          <a:extLst>
            <a:ext uri="{FF2B5EF4-FFF2-40B4-BE49-F238E27FC236}">
              <a16:creationId xmlns="" xmlns:a16="http://schemas.microsoft.com/office/drawing/2014/main" id="{00000000-0008-0000-0000-00006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12300" y="892987800"/>
          <a:ext cx="10160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</xdr:colOff>
      <xdr:row>808</xdr:row>
      <xdr:rowOff>15875</xdr:rowOff>
    </xdr:from>
    <xdr:to>
      <xdr:col>10</xdr:col>
      <xdr:colOff>22679</xdr:colOff>
      <xdr:row>808</xdr:row>
      <xdr:rowOff>549275</xdr:rowOff>
    </xdr:to>
    <xdr:pic>
      <xdr:nvPicPr>
        <xdr:cNvPr id="1134" name="Picture 60372">
          <a:extLst>
            <a:ext uri="{FF2B5EF4-FFF2-40B4-BE49-F238E27FC236}">
              <a16:creationId xmlns="" xmlns:a16="http://schemas.microsoft.com/office/drawing/2014/main" id="{00000000-0008-0000-0000-00006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544301" y="893003675"/>
          <a:ext cx="107042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15874</xdr:colOff>
      <xdr:row>808</xdr:row>
      <xdr:rowOff>15875</xdr:rowOff>
    </xdr:from>
    <xdr:to>
      <xdr:col>8</xdr:col>
      <xdr:colOff>1015999</xdr:colOff>
      <xdr:row>808</xdr:row>
      <xdr:rowOff>549275</xdr:rowOff>
    </xdr:to>
    <xdr:pic>
      <xdr:nvPicPr>
        <xdr:cNvPr id="1135" name="Picture 60349">
          <a:extLst>
            <a:ext uri="{FF2B5EF4-FFF2-40B4-BE49-F238E27FC236}">
              <a16:creationId xmlns="" xmlns:a16="http://schemas.microsoft.com/office/drawing/2014/main" id="{00000000-0008-0000-0000-00006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12424" y="893003675"/>
          <a:ext cx="1000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808</xdr:row>
      <xdr:rowOff>0</xdr:rowOff>
    </xdr:from>
    <xdr:to>
      <xdr:col>10</xdr:col>
      <xdr:colOff>1035050</xdr:colOff>
      <xdr:row>808</xdr:row>
      <xdr:rowOff>537210</xdr:rowOff>
    </xdr:to>
    <xdr:pic>
      <xdr:nvPicPr>
        <xdr:cNvPr id="1151" name="Picture 60413">
          <a:extLst>
            <a:ext uri="{FF2B5EF4-FFF2-40B4-BE49-F238E27FC236}">
              <a16:creationId xmlns="" xmlns:a16="http://schemas.microsoft.com/office/drawing/2014/main" id="{00000000-0008-0000-0000-00007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592050" y="685057050"/>
          <a:ext cx="1035050" cy="537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432435</xdr:colOff>
      <xdr:row>811</xdr:row>
      <xdr:rowOff>0</xdr:rowOff>
    </xdr:from>
    <xdr:ext cx="184731" cy="264560"/>
    <xdr:sp macro="" textlink="">
      <xdr:nvSpPr>
        <xdr:cNvPr id="1156" name="pole tekstowe 1155">
          <a:extLst>
            <a:ext uri="{FF2B5EF4-FFF2-40B4-BE49-F238E27FC236}">
              <a16:creationId xmlns="" xmlns:a16="http://schemas.microsoft.com/office/drawing/2014/main" id="{00000000-0008-0000-0000-000084040000}"/>
            </a:ext>
          </a:extLst>
        </xdr:cNvPr>
        <xdr:cNvSpPr txBox="1"/>
      </xdr:nvSpPr>
      <xdr:spPr>
        <a:xfrm>
          <a:off x="6890385" y="8349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0</xdr:col>
      <xdr:colOff>147204</xdr:colOff>
      <xdr:row>814</xdr:row>
      <xdr:rowOff>207819</xdr:rowOff>
    </xdr:from>
    <xdr:to>
      <xdr:col>0</xdr:col>
      <xdr:colOff>1183383</xdr:colOff>
      <xdr:row>814</xdr:row>
      <xdr:rowOff>1316182</xdr:rowOff>
    </xdr:to>
    <xdr:pic>
      <xdr:nvPicPr>
        <xdr:cNvPr id="1158" name="Obraz 1157" descr="Wieszak-v1-PP uchwyt uniwersalny.png">
          <a:extLst>
            <a:ext uri="{FF2B5EF4-FFF2-40B4-BE49-F238E27FC236}">
              <a16:creationId xmlns=""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47204" y="836636169"/>
          <a:ext cx="1036179" cy="110836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813</xdr:row>
      <xdr:rowOff>0</xdr:rowOff>
    </xdr:from>
    <xdr:to>
      <xdr:col>9</xdr:col>
      <xdr:colOff>1031876</xdr:colOff>
      <xdr:row>814</xdr:row>
      <xdr:rowOff>58737</xdr:rowOff>
    </xdr:to>
    <xdr:pic>
      <xdr:nvPicPr>
        <xdr:cNvPr id="1161" name="Picture 60918">
          <a:extLst>
            <a:ext uri="{FF2B5EF4-FFF2-40B4-BE49-F238E27FC236}">
              <a16:creationId xmlns="" xmlns:a16="http://schemas.microsoft.com/office/drawing/2014/main" id="{00000000-0008-0000-0000-00008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592049" y="835894950"/>
          <a:ext cx="1031876" cy="592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813</xdr:row>
      <xdr:rowOff>0</xdr:rowOff>
    </xdr:from>
    <xdr:to>
      <xdr:col>6</xdr:col>
      <xdr:colOff>0</xdr:colOff>
      <xdr:row>814</xdr:row>
      <xdr:rowOff>0</xdr:rowOff>
    </xdr:to>
    <xdr:pic>
      <xdr:nvPicPr>
        <xdr:cNvPr id="1165" name="Picture 56499">
          <a:extLst>
            <a:ext uri="{FF2B5EF4-FFF2-40B4-BE49-F238E27FC236}">
              <a16:creationId xmlns="" xmlns:a16="http://schemas.microsoft.com/office/drawing/2014/main" id="{00000000-0008-0000-0000-00008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835894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813</xdr:row>
      <xdr:rowOff>0</xdr:rowOff>
    </xdr:from>
    <xdr:to>
      <xdr:col>8</xdr:col>
      <xdr:colOff>1134</xdr:colOff>
      <xdr:row>814</xdr:row>
      <xdr:rowOff>0</xdr:rowOff>
    </xdr:to>
    <xdr:pic>
      <xdr:nvPicPr>
        <xdr:cNvPr id="1166" name="Picture 58454">
          <a:extLst>
            <a:ext uri="{FF2B5EF4-FFF2-40B4-BE49-F238E27FC236}">
              <a16:creationId xmlns="" xmlns:a16="http://schemas.microsoft.com/office/drawing/2014/main" id="{00000000-0008-0000-0000-00008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48800" y="835894950"/>
          <a:ext cx="107269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813</xdr:row>
      <xdr:rowOff>0</xdr:rowOff>
    </xdr:from>
    <xdr:to>
      <xdr:col>8</xdr:col>
      <xdr:colOff>1134</xdr:colOff>
      <xdr:row>814</xdr:row>
      <xdr:rowOff>0</xdr:rowOff>
    </xdr:to>
    <xdr:pic>
      <xdr:nvPicPr>
        <xdr:cNvPr id="1167" name="Picture 58454">
          <a:extLst>
            <a:ext uri="{FF2B5EF4-FFF2-40B4-BE49-F238E27FC236}">
              <a16:creationId xmlns="" xmlns:a16="http://schemas.microsoft.com/office/drawing/2014/main" id="{00000000-0008-0000-0000-00008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48800" y="835894950"/>
          <a:ext cx="107269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813</xdr:row>
      <xdr:rowOff>0</xdr:rowOff>
    </xdr:from>
    <xdr:to>
      <xdr:col>8</xdr:col>
      <xdr:colOff>1039091</xdr:colOff>
      <xdr:row>814</xdr:row>
      <xdr:rowOff>0</xdr:rowOff>
    </xdr:to>
    <xdr:pic>
      <xdr:nvPicPr>
        <xdr:cNvPr id="1211" name="Picture 56323">
          <a:extLst>
            <a:ext uri="{FF2B5EF4-FFF2-40B4-BE49-F238E27FC236}">
              <a16:creationId xmlns=""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600" y="835894950"/>
          <a:ext cx="102004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814</xdr:row>
      <xdr:rowOff>158750</xdr:rowOff>
    </xdr:from>
    <xdr:to>
      <xdr:col>0</xdr:col>
      <xdr:colOff>2131554</xdr:colOff>
      <xdr:row>814</xdr:row>
      <xdr:rowOff>1267113</xdr:rowOff>
    </xdr:to>
    <xdr:pic>
      <xdr:nvPicPr>
        <xdr:cNvPr id="1245" name="Obraz 1244" descr="Wieszak-v1-PP uchwyt uniwersalny.png">
          <a:extLst>
            <a:ext uri="{FF2B5EF4-FFF2-40B4-BE49-F238E27FC236}">
              <a16:creationId xmlns=""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95375" y="836587100"/>
          <a:ext cx="1036179" cy="1108363"/>
        </a:xfrm>
        <a:prstGeom prst="rect">
          <a:avLst/>
        </a:prstGeom>
      </xdr:spPr>
    </xdr:pic>
    <xdr:clientData/>
  </xdr:twoCellAnchor>
  <xdr:twoCellAnchor editAs="oneCell">
    <xdr:from>
      <xdr:col>12</xdr:col>
      <xdr:colOff>17098</xdr:colOff>
      <xdr:row>813</xdr:row>
      <xdr:rowOff>6985</xdr:rowOff>
    </xdr:from>
    <xdr:to>
      <xdr:col>12</xdr:col>
      <xdr:colOff>1041399</xdr:colOff>
      <xdr:row>814</xdr:row>
      <xdr:rowOff>0</xdr:rowOff>
    </xdr:to>
    <xdr:pic>
      <xdr:nvPicPr>
        <xdr:cNvPr id="1251" name="Picture 2508">
          <a:extLst>
            <a:ext uri="{FF2B5EF4-FFF2-40B4-BE49-F238E27FC236}">
              <a16:creationId xmlns="" xmlns:a16="http://schemas.microsoft.com/office/drawing/2014/main" id="{00000000-0008-0000-0000-0000E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704648" y="672338635"/>
          <a:ext cx="1024301" cy="583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17098</xdr:colOff>
      <xdr:row>813</xdr:row>
      <xdr:rowOff>6985</xdr:rowOff>
    </xdr:from>
    <xdr:to>
      <xdr:col>11</xdr:col>
      <xdr:colOff>1041399</xdr:colOff>
      <xdr:row>814</xdr:row>
      <xdr:rowOff>0</xdr:rowOff>
    </xdr:to>
    <xdr:pic>
      <xdr:nvPicPr>
        <xdr:cNvPr id="1308" name="Picture 2508">
          <a:extLst>
            <a:ext uri="{FF2B5EF4-FFF2-40B4-BE49-F238E27FC236}">
              <a16:creationId xmlns="" xmlns:a16="http://schemas.microsoft.com/office/drawing/2014/main" id="{00000000-0008-0000-0000-00001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704648" y="690607585"/>
          <a:ext cx="1024301" cy="526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3174</xdr:colOff>
      <xdr:row>817</xdr:row>
      <xdr:rowOff>15875</xdr:rowOff>
    </xdr:from>
    <xdr:to>
      <xdr:col>5</xdr:col>
      <xdr:colOff>1045103</xdr:colOff>
      <xdr:row>818</xdr:row>
      <xdr:rowOff>0</xdr:rowOff>
    </xdr:to>
    <xdr:pic>
      <xdr:nvPicPr>
        <xdr:cNvPr id="1312" name="Picture 56584">
          <a:extLst>
            <a:ext uri="{FF2B5EF4-FFF2-40B4-BE49-F238E27FC236}">
              <a16:creationId xmlns="" xmlns:a16="http://schemas.microsoft.com/office/drawing/2014/main" id="{00000000-0008-0000-0000-00002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53300" y="921902525"/>
          <a:ext cx="1047749" cy="53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31750</xdr:colOff>
      <xdr:row>817</xdr:row>
      <xdr:rowOff>15875</xdr:rowOff>
    </xdr:from>
    <xdr:to>
      <xdr:col>7</xdr:col>
      <xdr:colOff>1063625</xdr:colOff>
      <xdr:row>817</xdr:row>
      <xdr:rowOff>520700</xdr:rowOff>
    </xdr:to>
    <xdr:pic>
      <xdr:nvPicPr>
        <xdr:cNvPr id="1313" name="Picture 56235">
          <a:extLst>
            <a:ext uri="{FF2B5EF4-FFF2-40B4-BE49-F238E27FC236}">
              <a16:creationId xmlns=""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80550" y="921902525"/>
          <a:ext cx="10318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492125</xdr:colOff>
      <xdr:row>818</xdr:row>
      <xdr:rowOff>95250</xdr:rowOff>
    </xdr:from>
    <xdr:to>
      <xdr:col>0</xdr:col>
      <xdr:colOff>1587500</xdr:colOff>
      <xdr:row>818</xdr:row>
      <xdr:rowOff>1438416</xdr:rowOff>
    </xdr:to>
    <xdr:pic>
      <xdr:nvPicPr>
        <xdr:cNvPr id="1314" name="Obraz 1313" descr="Wieszak_014 małe.jpg">
          <a:extLst>
            <a:ext uri="{FF2B5EF4-FFF2-40B4-BE49-F238E27FC236}">
              <a16:creationId xmlns=""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92125" y="922534350"/>
          <a:ext cx="1095375" cy="1343166"/>
        </a:xfrm>
        <a:prstGeom prst="rect">
          <a:avLst/>
        </a:prstGeom>
      </xdr:spPr>
    </xdr:pic>
    <xdr:clientData/>
  </xdr:twoCellAnchor>
  <xdr:twoCellAnchor>
    <xdr:from>
      <xdr:col>4</xdr:col>
      <xdr:colOff>9524</xdr:colOff>
      <xdr:row>821</xdr:row>
      <xdr:rowOff>19050</xdr:rowOff>
    </xdr:from>
    <xdr:to>
      <xdr:col>6</xdr:col>
      <xdr:colOff>31749</xdr:colOff>
      <xdr:row>821</xdr:row>
      <xdr:rowOff>552450</xdr:rowOff>
    </xdr:to>
    <xdr:pic>
      <xdr:nvPicPr>
        <xdr:cNvPr id="1315" name="Picture 119">
          <a:extLst>
            <a:ext uri="{FF2B5EF4-FFF2-40B4-BE49-F238E27FC236}">
              <a16:creationId xmlns="" xmlns:a16="http://schemas.microsoft.com/office/drawing/2014/main" id="{00000000-0008-0000-0000-000023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353300" y="911104350"/>
          <a:ext cx="1079499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19049</xdr:colOff>
      <xdr:row>821</xdr:row>
      <xdr:rowOff>19050</xdr:rowOff>
    </xdr:from>
    <xdr:to>
      <xdr:col>6</xdr:col>
      <xdr:colOff>1063624</xdr:colOff>
      <xdr:row>821</xdr:row>
      <xdr:rowOff>552450</xdr:rowOff>
    </xdr:to>
    <xdr:pic>
      <xdr:nvPicPr>
        <xdr:cNvPr id="1388" name="Picture 140">
          <a:extLst>
            <a:ext uri="{FF2B5EF4-FFF2-40B4-BE49-F238E27FC236}">
              <a16:creationId xmlns="" xmlns:a16="http://schemas.microsoft.com/office/drawing/2014/main" id="{00000000-0008-0000-0000-00006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420099" y="911104350"/>
          <a:ext cx="1025525" cy="361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19050</xdr:colOff>
      <xdr:row>821</xdr:row>
      <xdr:rowOff>9525</xdr:rowOff>
    </xdr:from>
    <xdr:to>
      <xdr:col>8</xdr:col>
      <xdr:colOff>0</xdr:colOff>
      <xdr:row>821</xdr:row>
      <xdr:rowOff>542925</xdr:rowOff>
    </xdr:to>
    <xdr:pic>
      <xdr:nvPicPr>
        <xdr:cNvPr id="1396" name="Picture 142">
          <a:extLst>
            <a:ext uri="{FF2B5EF4-FFF2-40B4-BE49-F238E27FC236}">
              <a16:creationId xmlns="" xmlns:a16="http://schemas.microsoft.com/office/drawing/2014/main" id="{00000000-0008-0000-0000-00007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467850" y="911094825"/>
          <a:ext cx="1028700" cy="371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0</xdr:colOff>
      <xdr:row>821</xdr:row>
      <xdr:rowOff>0</xdr:rowOff>
    </xdr:from>
    <xdr:to>
      <xdr:col>9</xdr:col>
      <xdr:colOff>1031875</xdr:colOff>
      <xdr:row>821</xdr:row>
      <xdr:rowOff>533400</xdr:rowOff>
    </xdr:to>
    <xdr:pic>
      <xdr:nvPicPr>
        <xdr:cNvPr id="1397" name="Picture 13">
          <a:extLst>
            <a:ext uri="{FF2B5EF4-FFF2-40B4-BE49-F238E27FC236}">
              <a16:creationId xmlns="" xmlns:a16="http://schemas.microsoft.com/office/drawing/2014/main" id="{00000000-0008-0000-0000-00007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96550" y="911085300"/>
          <a:ext cx="1031875" cy="381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365125</xdr:colOff>
      <xdr:row>822</xdr:row>
      <xdr:rowOff>377825</xdr:rowOff>
    </xdr:from>
    <xdr:to>
      <xdr:col>0</xdr:col>
      <xdr:colOff>1889125</xdr:colOff>
      <xdr:row>822</xdr:row>
      <xdr:rowOff>1551629</xdr:rowOff>
    </xdr:to>
    <xdr:pic>
      <xdr:nvPicPr>
        <xdr:cNvPr id="1405" name="Obraz 1404" descr="art0660_kolor042.jpg">
          <a:extLst>
            <a:ext uri="{FF2B5EF4-FFF2-40B4-BE49-F238E27FC236}">
              <a16:creationId xmlns=""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65125" y="911844125"/>
          <a:ext cx="1524000" cy="1173804"/>
        </a:xfrm>
        <a:prstGeom prst="rect">
          <a:avLst/>
        </a:prstGeom>
      </xdr:spPr>
    </xdr:pic>
    <xdr:clientData/>
  </xdr:twoCellAnchor>
  <xdr:twoCellAnchor>
    <xdr:from>
      <xdr:col>0</xdr:col>
      <xdr:colOff>574675</xdr:colOff>
      <xdr:row>826</xdr:row>
      <xdr:rowOff>95250</xdr:rowOff>
    </xdr:from>
    <xdr:to>
      <xdr:col>0</xdr:col>
      <xdr:colOff>1379916</xdr:colOff>
      <xdr:row>826</xdr:row>
      <xdr:rowOff>1231900</xdr:rowOff>
    </xdr:to>
    <xdr:pic>
      <xdr:nvPicPr>
        <xdr:cNvPr id="1420" name="Picture 1372">
          <a:extLst>
            <a:ext uri="{FF2B5EF4-FFF2-40B4-BE49-F238E27FC236}">
              <a16:creationId xmlns=""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4675" y="624046250"/>
          <a:ext cx="805241" cy="1136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542925</xdr:colOff>
      <xdr:row>827</xdr:row>
      <xdr:rowOff>263524</xdr:rowOff>
    </xdr:from>
    <xdr:to>
      <xdr:col>0</xdr:col>
      <xdr:colOff>1647825</xdr:colOff>
      <xdr:row>827</xdr:row>
      <xdr:rowOff>1460499</xdr:rowOff>
    </xdr:to>
    <xdr:pic>
      <xdr:nvPicPr>
        <xdr:cNvPr id="1421" name="Picture 1373">
          <a:extLst>
            <a:ext uri="{FF2B5EF4-FFF2-40B4-BE49-F238E27FC236}">
              <a16:creationId xmlns=""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42925" y="913310974"/>
          <a:ext cx="1104900" cy="1196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489857</xdr:colOff>
      <xdr:row>833</xdr:row>
      <xdr:rowOff>128702</xdr:rowOff>
    </xdr:from>
    <xdr:to>
      <xdr:col>0</xdr:col>
      <xdr:colOff>1550079</xdr:colOff>
      <xdr:row>833</xdr:row>
      <xdr:rowOff>1719035</xdr:rowOff>
    </xdr:to>
    <xdr:pic>
      <xdr:nvPicPr>
        <xdr:cNvPr id="1422" name="Obraz 1421" descr="_AFP9127.jpg">
          <a:extLst>
            <a:ext uri="{FF2B5EF4-FFF2-40B4-BE49-F238E27FC236}">
              <a16:creationId xmlns=""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89857" y="888258752"/>
          <a:ext cx="1060222" cy="1590333"/>
        </a:xfrm>
        <a:prstGeom prst="rect">
          <a:avLst/>
        </a:prstGeom>
      </xdr:spPr>
    </xdr:pic>
    <xdr:clientData/>
  </xdr:twoCellAnchor>
  <xdr:twoCellAnchor editAs="oneCell">
    <xdr:from>
      <xdr:col>0</xdr:col>
      <xdr:colOff>545421</xdr:colOff>
      <xdr:row>832</xdr:row>
      <xdr:rowOff>173490</xdr:rowOff>
    </xdr:from>
    <xdr:to>
      <xdr:col>0</xdr:col>
      <xdr:colOff>1543279</xdr:colOff>
      <xdr:row>832</xdr:row>
      <xdr:rowOff>1670277</xdr:rowOff>
    </xdr:to>
    <xdr:pic>
      <xdr:nvPicPr>
        <xdr:cNvPr id="1423" name="Obraz 1422" descr="_AFP9124.jpg">
          <a:extLst>
            <a:ext uri="{FF2B5EF4-FFF2-40B4-BE49-F238E27FC236}">
              <a16:creationId xmlns=""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45421" y="886512840"/>
          <a:ext cx="997858" cy="149678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428624</xdr:colOff>
      <xdr:row>831</xdr:row>
      <xdr:rowOff>190499</xdr:rowOff>
    </xdr:from>
    <xdr:to>
      <xdr:col>0</xdr:col>
      <xdr:colOff>1714499</xdr:colOff>
      <xdr:row>831</xdr:row>
      <xdr:rowOff>1654968</xdr:rowOff>
    </xdr:to>
    <xdr:pic>
      <xdr:nvPicPr>
        <xdr:cNvPr id="1424" name="Obraz 1423" descr="_MG_4228_2.jpg">
          <a:extLst>
            <a:ext uri="{FF2B5EF4-FFF2-40B4-BE49-F238E27FC236}">
              <a16:creationId xmlns=""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28624" y="884681999"/>
          <a:ext cx="1285875" cy="1464469"/>
        </a:xfrm>
        <a:prstGeom prst="rect">
          <a:avLst/>
        </a:prstGeom>
      </xdr:spPr>
    </xdr:pic>
    <xdr:clientData/>
  </xdr:twoCellAnchor>
  <xdr:twoCellAnchor>
    <xdr:from>
      <xdr:col>0</xdr:col>
      <xdr:colOff>368300</xdr:colOff>
      <xdr:row>837</xdr:row>
      <xdr:rowOff>320674</xdr:rowOff>
    </xdr:from>
    <xdr:to>
      <xdr:col>0</xdr:col>
      <xdr:colOff>1606550</xdr:colOff>
      <xdr:row>837</xdr:row>
      <xdr:rowOff>1365249</xdr:rowOff>
    </xdr:to>
    <xdr:pic>
      <xdr:nvPicPr>
        <xdr:cNvPr id="1425" name="Picture 1134">
          <a:extLst>
            <a:ext uri="{FF2B5EF4-FFF2-40B4-BE49-F238E27FC236}">
              <a16:creationId xmlns=""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68300" y="636082674"/>
          <a:ext cx="1238250" cy="1044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0</xdr:colOff>
      <xdr:row>835</xdr:row>
      <xdr:rowOff>492125</xdr:rowOff>
    </xdr:from>
    <xdr:to>
      <xdr:col>5</xdr:col>
      <xdr:colOff>1031875</xdr:colOff>
      <xdr:row>836</xdr:row>
      <xdr:rowOff>520700</xdr:rowOff>
    </xdr:to>
    <xdr:pic>
      <xdr:nvPicPr>
        <xdr:cNvPr id="1426" name="Picture 60907">
          <a:extLst>
            <a:ext uri="{FF2B5EF4-FFF2-40B4-BE49-F238E27FC236}">
              <a16:creationId xmlns="" xmlns:a16="http://schemas.microsoft.com/office/drawing/2014/main" id="{00000000-0008-0000-0000-00009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353300" y="900261725"/>
          <a:ext cx="1031875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177800</xdr:colOff>
      <xdr:row>841</xdr:row>
      <xdr:rowOff>234950</xdr:rowOff>
    </xdr:from>
    <xdr:to>
      <xdr:col>0</xdr:col>
      <xdr:colOff>2019300</xdr:colOff>
      <xdr:row>843</xdr:row>
      <xdr:rowOff>358775</xdr:rowOff>
    </xdr:to>
    <xdr:pic>
      <xdr:nvPicPr>
        <xdr:cNvPr id="1427" name="Picture 1131">
          <a:extLst>
            <a:ext uri="{FF2B5EF4-FFF2-40B4-BE49-F238E27FC236}">
              <a16:creationId xmlns=""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7800" y="639330700"/>
          <a:ext cx="1841500" cy="1393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425450</xdr:colOff>
      <xdr:row>844</xdr:row>
      <xdr:rowOff>73025</xdr:rowOff>
    </xdr:from>
    <xdr:to>
      <xdr:col>0</xdr:col>
      <xdr:colOff>1778000</xdr:colOff>
      <xdr:row>846</xdr:row>
      <xdr:rowOff>314325</xdr:rowOff>
    </xdr:to>
    <xdr:pic>
      <xdr:nvPicPr>
        <xdr:cNvPr id="1428" name="Picture 1132">
          <a:extLst>
            <a:ext uri="{FF2B5EF4-FFF2-40B4-BE49-F238E27FC236}">
              <a16:creationId xmlns=""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5450" y="917082875"/>
          <a:ext cx="1352550" cy="201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174625</xdr:colOff>
      <xdr:row>847</xdr:row>
      <xdr:rowOff>247649</xdr:rowOff>
    </xdr:from>
    <xdr:to>
      <xdr:col>0</xdr:col>
      <xdr:colOff>1914525</xdr:colOff>
      <xdr:row>847</xdr:row>
      <xdr:rowOff>991823</xdr:rowOff>
    </xdr:to>
    <xdr:pic>
      <xdr:nvPicPr>
        <xdr:cNvPr id="1429" name="Picture 1133">
          <a:extLst>
            <a:ext uri="{FF2B5EF4-FFF2-40B4-BE49-F238E27FC236}">
              <a16:creationId xmlns=""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74625" y="643153399"/>
          <a:ext cx="1739900" cy="74417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876300</xdr:colOff>
      <xdr:row>840</xdr:row>
      <xdr:rowOff>-1</xdr:rowOff>
    </xdr:from>
    <xdr:to>
      <xdr:col>5</xdr:col>
      <xdr:colOff>1016000</xdr:colOff>
      <xdr:row>840</xdr:row>
      <xdr:rowOff>529166</xdr:rowOff>
    </xdr:to>
    <xdr:pic>
      <xdr:nvPicPr>
        <xdr:cNvPr id="1430" name="Picture 60939">
          <a:extLst>
            <a:ext uri="{FF2B5EF4-FFF2-40B4-BE49-F238E27FC236}">
              <a16:creationId xmlns="" xmlns:a16="http://schemas.microsoft.com/office/drawing/2014/main" id="{00000000-0008-0000-0000-00009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334250" y="913618949"/>
          <a:ext cx="1035050" cy="53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628650</xdr:colOff>
      <xdr:row>850</xdr:row>
      <xdr:rowOff>1562100</xdr:rowOff>
    </xdr:from>
    <xdr:to>
      <xdr:col>0</xdr:col>
      <xdr:colOff>1800225</xdr:colOff>
      <xdr:row>850</xdr:row>
      <xdr:rowOff>2590800</xdr:rowOff>
    </xdr:to>
    <xdr:pic>
      <xdr:nvPicPr>
        <xdr:cNvPr id="1431" name="Picture 1146">
          <a:extLst>
            <a:ext uri="{FF2B5EF4-FFF2-40B4-BE49-F238E27FC236}">
              <a16:creationId xmlns=""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28650" y="905827500"/>
          <a:ext cx="1171575" cy="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15875</xdr:colOff>
      <xdr:row>850</xdr:row>
      <xdr:rowOff>15874</xdr:rowOff>
    </xdr:from>
    <xdr:to>
      <xdr:col>5</xdr:col>
      <xdr:colOff>1000125</xdr:colOff>
      <xdr:row>851</xdr:row>
      <xdr:rowOff>38099</xdr:rowOff>
    </xdr:to>
    <xdr:pic>
      <xdr:nvPicPr>
        <xdr:cNvPr id="1432" name="Picture 56584">
          <a:extLst>
            <a:ext uri="{FF2B5EF4-FFF2-40B4-BE49-F238E27FC236}">
              <a16:creationId xmlns="" xmlns:a16="http://schemas.microsoft.com/office/drawing/2014/main" id="{00000000-0008-0000-0000-00009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53300" y="905309974"/>
          <a:ext cx="1000125" cy="555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1045027</xdr:colOff>
      <xdr:row>850</xdr:row>
      <xdr:rowOff>0</xdr:rowOff>
    </xdr:from>
    <xdr:to>
      <xdr:col>7</xdr:col>
      <xdr:colOff>1016000</xdr:colOff>
      <xdr:row>850</xdr:row>
      <xdr:rowOff>530224</xdr:rowOff>
    </xdr:to>
    <xdr:pic>
      <xdr:nvPicPr>
        <xdr:cNvPr id="1433" name="Picture 58547">
          <a:extLst>
            <a:ext uri="{FF2B5EF4-FFF2-40B4-BE49-F238E27FC236}">
              <a16:creationId xmlns="" xmlns:a16="http://schemas.microsoft.com/office/drawing/2014/main" id="{00000000-0008-0000-0000-00009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46077" y="905294100"/>
          <a:ext cx="1018723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13153</xdr:colOff>
      <xdr:row>850</xdr:row>
      <xdr:rowOff>15875</xdr:rowOff>
    </xdr:from>
    <xdr:to>
      <xdr:col>9</xdr:col>
      <xdr:colOff>1031875</xdr:colOff>
      <xdr:row>851</xdr:row>
      <xdr:rowOff>19050</xdr:rowOff>
    </xdr:to>
    <xdr:pic>
      <xdr:nvPicPr>
        <xdr:cNvPr id="1434" name="Picture 60936">
          <a:extLst>
            <a:ext uri="{FF2B5EF4-FFF2-40B4-BE49-F238E27FC236}">
              <a16:creationId xmlns="" xmlns:a16="http://schemas.microsoft.com/office/drawing/2014/main" id="{00000000-0008-0000-0000-00009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557453" y="905309975"/>
          <a:ext cx="1018722" cy="536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849</xdr:row>
      <xdr:rowOff>1063624</xdr:rowOff>
    </xdr:from>
    <xdr:to>
      <xdr:col>8</xdr:col>
      <xdr:colOff>1038225</xdr:colOff>
      <xdr:row>851</xdr:row>
      <xdr:rowOff>28575</xdr:rowOff>
    </xdr:to>
    <xdr:pic>
      <xdr:nvPicPr>
        <xdr:cNvPr id="1435" name="Picture 56361">
          <a:extLst>
            <a:ext uri="{FF2B5EF4-FFF2-40B4-BE49-F238E27FC236}">
              <a16:creationId xmlns=""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28300" y="905290924"/>
          <a:ext cx="1006475" cy="574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269875</xdr:colOff>
      <xdr:row>851</xdr:row>
      <xdr:rowOff>47625</xdr:rowOff>
    </xdr:from>
    <xdr:to>
      <xdr:col>0</xdr:col>
      <xdr:colOff>1877492</xdr:colOff>
      <xdr:row>851</xdr:row>
      <xdr:rowOff>1460500</xdr:rowOff>
    </xdr:to>
    <xdr:pic>
      <xdr:nvPicPr>
        <xdr:cNvPr id="1436" name="Obraz 1435" descr="_MG_0161 małe.jpg">
          <a:extLst>
            <a:ext uri="{FF2B5EF4-FFF2-40B4-BE49-F238E27FC236}">
              <a16:creationId xmlns=""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69875" y="905875125"/>
          <a:ext cx="1607617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855</xdr:row>
      <xdr:rowOff>127001</xdr:rowOff>
    </xdr:from>
    <xdr:to>
      <xdr:col>0</xdr:col>
      <xdr:colOff>2174875</xdr:colOff>
      <xdr:row>855</xdr:row>
      <xdr:rowOff>1829991</xdr:rowOff>
    </xdr:to>
    <xdr:pic>
      <xdr:nvPicPr>
        <xdr:cNvPr id="1437" name="Obraz 1436" descr="_MG_0155 małe.jpg">
          <a:extLst>
            <a:ext uri="{FF2B5EF4-FFF2-40B4-BE49-F238E27FC236}">
              <a16:creationId xmlns=""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906773651"/>
          <a:ext cx="2174875" cy="17029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854</xdr:row>
      <xdr:rowOff>0</xdr:rowOff>
    </xdr:from>
    <xdr:to>
      <xdr:col>6</xdr:col>
      <xdr:colOff>0</xdr:colOff>
      <xdr:row>855</xdr:row>
      <xdr:rowOff>38101</xdr:rowOff>
    </xdr:to>
    <xdr:pic>
      <xdr:nvPicPr>
        <xdr:cNvPr id="1438" name="Obraz 625" descr="Bez tytułu.png">
          <a:extLst>
            <a:ext uri="{FF2B5EF4-FFF2-40B4-BE49-F238E27FC236}">
              <a16:creationId xmlns=""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53300" y="90613230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859</xdr:row>
      <xdr:rowOff>247648</xdr:rowOff>
    </xdr:from>
    <xdr:to>
      <xdr:col>0</xdr:col>
      <xdr:colOff>1562100</xdr:colOff>
      <xdr:row>860</xdr:row>
      <xdr:rowOff>685799</xdr:rowOff>
    </xdr:to>
    <xdr:pic>
      <xdr:nvPicPr>
        <xdr:cNvPr id="1462" name="Picture 1370">
          <a:extLst>
            <a:ext uri="{FF2B5EF4-FFF2-40B4-BE49-F238E27FC236}">
              <a16:creationId xmlns="" xmlns:a16="http://schemas.microsoft.com/office/drawing/2014/main" id="{00000000-0008-0000-0000-0000B605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/>
      </xdr:blipFill>
      <xdr:spPr>
        <a:xfrm>
          <a:off x="323850" y="753294148"/>
          <a:ext cx="1238250" cy="1447801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203200</xdr:colOff>
      <xdr:row>864</xdr:row>
      <xdr:rowOff>336550</xdr:rowOff>
    </xdr:from>
    <xdr:to>
      <xdr:col>0</xdr:col>
      <xdr:colOff>1860550</xdr:colOff>
      <xdr:row>864</xdr:row>
      <xdr:rowOff>1365250</xdr:rowOff>
    </xdr:to>
    <xdr:pic>
      <xdr:nvPicPr>
        <xdr:cNvPr id="1463" name="Picture 1368">
          <a:extLst>
            <a:ext uri="{FF2B5EF4-FFF2-40B4-BE49-F238E27FC236}">
              <a16:creationId xmlns="" xmlns:a16="http://schemas.microsoft.com/office/drawing/2014/main" id="{00000000-0008-0000-0000-0000B705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/>
      </xdr:blipFill>
      <xdr:spPr>
        <a:xfrm>
          <a:off x="203200" y="657386925"/>
          <a:ext cx="1657350" cy="102870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0</xdr:col>
      <xdr:colOff>219074</xdr:colOff>
      <xdr:row>868</xdr:row>
      <xdr:rowOff>133350</xdr:rowOff>
    </xdr:from>
    <xdr:to>
      <xdr:col>0</xdr:col>
      <xdr:colOff>1733549</xdr:colOff>
      <xdr:row>868</xdr:row>
      <xdr:rowOff>1181100</xdr:rowOff>
    </xdr:to>
    <xdr:pic>
      <xdr:nvPicPr>
        <xdr:cNvPr id="1464" name="Picture 1369">
          <a:extLst>
            <a:ext uri="{FF2B5EF4-FFF2-40B4-BE49-F238E27FC236}">
              <a16:creationId xmlns="" xmlns:a16="http://schemas.microsoft.com/office/drawing/2014/main" id="{00000000-0008-0000-0000-0000B805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/>
      </xdr:blipFill>
      <xdr:spPr>
        <a:xfrm>
          <a:off x="219074" y="759428250"/>
          <a:ext cx="1514475" cy="104775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57150</xdr:colOff>
      <xdr:row>858</xdr:row>
      <xdr:rowOff>12699</xdr:rowOff>
    </xdr:from>
    <xdr:to>
      <xdr:col>6</xdr:col>
      <xdr:colOff>41275</xdr:colOff>
      <xdr:row>859</xdr:row>
      <xdr:rowOff>23377</xdr:rowOff>
    </xdr:to>
    <xdr:pic>
      <xdr:nvPicPr>
        <xdr:cNvPr id="1465" name="Picture 60907">
          <a:extLst>
            <a:ext uri="{FF2B5EF4-FFF2-40B4-BE49-F238E27FC236}">
              <a16:creationId xmlns="" xmlns:a16="http://schemas.microsoft.com/office/drawing/2014/main" id="{00000000-0008-0000-0000-0000B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962900" y="775347699"/>
          <a:ext cx="1031875" cy="5440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863</xdr:row>
      <xdr:rowOff>0</xdr:rowOff>
    </xdr:from>
    <xdr:to>
      <xdr:col>5</xdr:col>
      <xdr:colOff>1031875</xdr:colOff>
      <xdr:row>863</xdr:row>
      <xdr:rowOff>507999</xdr:rowOff>
    </xdr:to>
    <xdr:pic>
      <xdr:nvPicPr>
        <xdr:cNvPr id="1466" name="Picture 60907">
          <a:extLst>
            <a:ext uri="{FF2B5EF4-FFF2-40B4-BE49-F238E27FC236}">
              <a16:creationId xmlns="" xmlns:a16="http://schemas.microsoft.com/office/drawing/2014/main" id="{00000000-0008-0000-0000-0000B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334250" y="733218625"/>
          <a:ext cx="1031875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876300</xdr:colOff>
      <xdr:row>867</xdr:row>
      <xdr:rowOff>114300</xdr:rowOff>
    </xdr:from>
    <xdr:to>
      <xdr:col>5</xdr:col>
      <xdr:colOff>1012825</xdr:colOff>
      <xdr:row>868</xdr:row>
      <xdr:rowOff>38101</xdr:rowOff>
    </xdr:to>
    <xdr:pic>
      <xdr:nvPicPr>
        <xdr:cNvPr id="1467" name="Picture 60907">
          <a:extLst>
            <a:ext uri="{FF2B5EF4-FFF2-40B4-BE49-F238E27FC236}">
              <a16:creationId xmlns="" xmlns:a16="http://schemas.microsoft.com/office/drawing/2014/main" id="{00000000-0008-0000-0000-0000B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886700" y="782631150"/>
          <a:ext cx="10318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867</xdr:row>
      <xdr:rowOff>0</xdr:rowOff>
    </xdr:from>
    <xdr:to>
      <xdr:col>6</xdr:col>
      <xdr:colOff>1031875</xdr:colOff>
      <xdr:row>867</xdr:row>
      <xdr:rowOff>247650</xdr:rowOff>
    </xdr:to>
    <xdr:pic>
      <xdr:nvPicPr>
        <xdr:cNvPr id="1468" name="Picture 60907">
          <a:extLst>
            <a:ext uri="{FF2B5EF4-FFF2-40B4-BE49-F238E27FC236}">
              <a16:creationId xmlns="" xmlns:a16="http://schemas.microsoft.com/office/drawing/2014/main" id="{00000000-0008-0000-0000-0000B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401050" y="759656850"/>
          <a:ext cx="10318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863</xdr:row>
      <xdr:rowOff>25400</xdr:rowOff>
    </xdr:from>
    <xdr:to>
      <xdr:col>6</xdr:col>
      <xdr:colOff>1025071</xdr:colOff>
      <xdr:row>864</xdr:row>
      <xdr:rowOff>25399</xdr:rowOff>
    </xdr:to>
    <xdr:pic>
      <xdr:nvPicPr>
        <xdr:cNvPr id="1469" name="Picture 61069">
          <a:extLst>
            <a:ext uri="{FF2B5EF4-FFF2-40B4-BE49-F238E27FC236}">
              <a16:creationId xmlns="" xmlns:a16="http://schemas.microsoft.com/office/drawing/2014/main" id="{00000000-0008-0000-0000-0000B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01050" y="756062750"/>
          <a:ext cx="102507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952500</xdr:colOff>
      <xdr:row>863</xdr:row>
      <xdr:rowOff>0</xdr:rowOff>
    </xdr:from>
    <xdr:to>
      <xdr:col>7</xdr:col>
      <xdr:colOff>941705</xdr:colOff>
      <xdr:row>864</xdr:row>
      <xdr:rowOff>19049</xdr:rowOff>
    </xdr:to>
    <xdr:pic>
      <xdr:nvPicPr>
        <xdr:cNvPr id="1470" name="Picture 61008">
          <a:extLst>
            <a:ext uri="{FF2B5EF4-FFF2-40B4-BE49-F238E27FC236}">
              <a16:creationId xmlns="" xmlns:a16="http://schemas.microsoft.com/office/drawing/2014/main" id="{00000000-0008-0000-0000-0000BE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906000" y="780669000"/>
          <a:ext cx="103695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858</xdr:row>
      <xdr:rowOff>0</xdr:rowOff>
    </xdr:from>
    <xdr:to>
      <xdr:col>7</xdr:col>
      <xdr:colOff>40821</xdr:colOff>
      <xdr:row>858</xdr:row>
      <xdr:rowOff>519641</xdr:rowOff>
    </xdr:to>
    <xdr:pic>
      <xdr:nvPicPr>
        <xdr:cNvPr id="1473" name="Picture 58454">
          <a:extLst>
            <a:ext uri="{FF2B5EF4-FFF2-40B4-BE49-F238E27FC236}">
              <a16:creationId xmlns="" xmlns:a16="http://schemas.microsoft.com/office/drawing/2014/main" id="{00000000-0008-0000-0000-0000C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01050" y="752817900"/>
          <a:ext cx="10885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893</xdr:row>
      <xdr:rowOff>0</xdr:rowOff>
    </xdr:from>
    <xdr:to>
      <xdr:col>13</xdr:col>
      <xdr:colOff>1028700</xdr:colOff>
      <xdr:row>893</xdr:row>
      <xdr:rowOff>0</xdr:rowOff>
    </xdr:to>
    <xdr:pic>
      <xdr:nvPicPr>
        <xdr:cNvPr id="1547" name="Picture 60953">
          <a:extLst>
            <a:ext uri="{FF2B5EF4-FFF2-40B4-BE49-F238E27FC236}">
              <a16:creationId xmlns="" xmlns:a16="http://schemas.microsoft.com/office/drawing/2014/main" id="{00000000-0008-0000-0000-00000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783050" y="830541900"/>
          <a:ext cx="1028700" cy="10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311151</xdr:colOff>
      <xdr:row>343</xdr:row>
      <xdr:rowOff>224049</xdr:rowOff>
    </xdr:from>
    <xdr:to>
      <xdr:col>0</xdr:col>
      <xdr:colOff>1793875</xdr:colOff>
      <xdr:row>343</xdr:row>
      <xdr:rowOff>1129281</xdr:rowOff>
    </xdr:to>
    <xdr:pic>
      <xdr:nvPicPr>
        <xdr:cNvPr id="1721" name="Obraz 1720" descr="_MG_9576_Sahara petit box with saucer_055.jpg">
          <a:extLst>
            <a:ext uri="{FF2B5EF4-FFF2-40B4-BE49-F238E27FC236}">
              <a16:creationId xmlns=""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311151" y="304944674"/>
          <a:ext cx="1482724" cy="905232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341</xdr:row>
      <xdr:rowOff>31750</xdr:rowOff>
    </xdr:from>
    <xdr:to>
      <xdr:col>0</xdr:col>
      <xdr:colOff>1729855</xdr:colOff>
      <xdr:row>341</xdr:row>
      <xdr:rowOff>1054100</xdr:rowOff>
    </xdr:to>
    <xdr:pic>
      <xdr:nvPicPr>
        <xdr:cNvPr id="1723" name="Obraz 713" descr="_MG_9588 box sahara petit art3100-014 anthracite.jpg">
          <a:extLst>
            <a:ext uri="{FF2B5EF4-FFF2-40B4-BE49-F238E27FC236}">
              <a16:creationId xmlns=""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46050" y="302212375"/>
          <a:ext cx="1583805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342</xdr:row>
      <xdr:rowOff>76285</xdr:rowOff>
    </xdr:from>
    <xdr:to>
      <xdr:col>0</xdr:col>
      <xdr:colOff>1730375</xdr:colOff>
      <xdr:row>342</xdr:row>
      <xdr:rowOff>1100304</xdr:rowOff>
    </xdr:to>
    <xdr:pic>
      <xdr:nvPicPr>
        <xdr:cNvPr id="1724" name="Obraz 1723" descr="_MG_9615.jpg">
          <a:extLst>
            <a:ext uri="{FF2B5EF4-FFF2-40B4-BE49-F238E27FC236}">
              <a16:creationId xmlns=""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42875" y="303526910"/>
          <a:ext cx="1587500" cy="102401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50</xdr:row>
      <xdr:rowOff>0</xdr:rowOff>
    </xdr:from>
    <xdr:to>
      <xdr:col>7</xdr:col>
      <xdr:colOff>0</xdr:colOff>
      <xdr:row>51</xdr:row>
      <xdr:rowOff>19050</xdr:rowOff>
    </xdr:to>
    <xdr:pic>
      <xdr:nvPicPr>
        <xdr:cNvPr id="682" name="Picture 56230">
          <a:extLst>
            <a:ext uri="{FF2B5EF4-FFF2-40B4-BE49-F238E27FC236}">
              <a16:creationId xmlns=""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82000" y="251142500"/>
          <a:ext cx="1047750" cy="60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50</xdr:row>
      <xdr:rowOff>0</xdr:rowOff>
    </xdr:from>
    <xdr:to>
      <xdr:col>8</xdr:col>
      <xdr:colOff>1036320</xdr:colOff>
      <xdr:row>51</xdr:row>
      <xdr:rowOff>38100</xdr:rowOff>
    </xdr:to>
    <xdr:pic>
      <xdr:nvPicPr>
        <xdr:cNvPr id="683" name="Picture 386">
          <a:extLst>
            <a:ext uri="{FF2B5EF4-FFF2-40B4-BE49-F238E27FC236}">
              <a16:creationId xmlns=""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251142500"/>
          <a:ext cx="1036320" cy="62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292100</xdr:rowOff>
    </xdr:from>
    <xdr:to>
      <xdr:col>0</xdr:col>
      <xdr:colOff>1886712</xdr:colOff>
      <xdr:row>55</xdr:row>
      <xdr:rowOff>218948</xdr:rowOff>
    </xdr:to>
    <xdr:pic>
      <xdr:nvPicPr>
        <xdr:cNvPr id="687" name="Obraz 686" descr="_mg_9641.jpg">
          <a:extLst>
            <a:ext uri="{FF2B5EF4-FFF2-40B4-BE49-F238E27FC236}">
              <a16:creationId xmlns=""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1932225"/>
          <a:ext cx="1886712" cy="1831848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1047749</xdr:colOff>
      <xdr:row>50</xdr:row>
      <xdr:rowOff>0</xdr:rowOff>
    </xdr:from>
    <xdr:to>
      <xdr:col>10</xdr:col>
      <xdr:colOff>0</xdr:colOff>
      <xdr:row>51</xdr:row>
      <xdr:rowOff>38100</xdr:rowOff>
    </xdr:to>
    <xdr:pic>
      <xdr:nvPicPr>
        <xdr:cNvPr id="688" name="Obraz 687" descr="075.png">
          <a:extLst>
            <a:ext uri="{FF2B5EF4-FFF2-40B4-BE49-F238E27FC236}">
              <a16:creationId xmlns=""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1525249" y="251142500"/>
          <a:ext cx="1047751" cy="6254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41</xdr:row>
      <xdr:rowOff>0</xdr:rowOff>
    </xdr:from>
    <xdr:to>
      <xdr:col>7</xdr:col>
      <xdr:colOff>0</xdr:colOff>
      <xdr:row>42</xdr:row>
      <xdr:rowOff>38100</xdr:rowOff>
    </xdr:to>
    <xdr:pic>
      <xdr:nvPicPr>
        <xdr:cNvPr id="690" name="Picture 56230">
          <a:extLst>
            <a:ext uri="{FF2B5EF4-FFF2-40B4-BE49-F238E27FC236}">
              <a16:creationId xmlns=""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42576750"/>
          <a:ext cx="101727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41</xdr:row>
      <xdr:rowOff>15875</xdr:rowOff>
    </xdr:from>
    <xdr:to>
      <xdr:col>9</xdr:col>
      <xdr:colOff>31750</xdr:colOff>
      <xdr:row>42</xdr:row>
      <xdr:rowOff>38100</xdr:rowOff>
    </xdr:to>
    <xdr:pic>
      <xdr:nvPicPr>
        <xdr:cNvPr id="691" name="Picture 1">
          <a:extLst>
            <a:ext uri="{FF2B5EF4-FFF2-40B4-BE49-F238E27FC236}">
              <a16:creationId xmlns=""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09250" y="243665375"/>
          <a:ext cx="1047750" cy="6572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1031875</xdr:colOff>
      <xdr:row>40</xdr:row>
      <xdr:rowOff>622300</xdr:rowOff>
    </xdr:from>
    <xdr:to>
      <xdr:col>9</xdr:col>
      <xdr:colOff>1031875</xdr:colOff>
      <xdr:row>42</xdr:row>
      <xdr:rowOff>19050</xdr:rowOff>
    </xdr:to>
    <xdr:pic>
      <xdr:nvPicPr>
        <xdr:cNvPr id="692" name="Obraz 624" descr="Bez tytułu.png">
          <a:extLst>
            <a:ext uri="{FF2B5EF4-FFF2-40B4-BE49-F238E27FC236}">
              <a16:creationId xmlns=""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28425" y="42570400"/>
          <a:ext cx="1047750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42</xdr:row>
      <xdr:rowOff>222250</xdr:rowOff>
    </xdr:from>
    <xdr:to>
      <xdr:col>0</xdr:col>
      <xdr:colOff>1604179</xdr:colOff>
      <xdr:row>44</xdr:row>
      <xdr:rowOff>222250</xdr:rowOff>
    </xdr:to>
    <xdr:pic>
      <xdr:nvPicPr>
        <xdr:cNvPr id="693" name="Picture 18">
          <a:extLst>
            <a:ext uri="{FF2B5EF4-FFF2-40B4-BE49-F238E27FC236}">
              <a16:creationId xmlns=""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17500" y="35560000"/>
          <a:ext cx="1286679" cy="127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44</xdr:row>
      <xdr:rowOff>585517</xdr:rowOff>
    </xdr:from>
    <xdr:to>
      <xdr:col>0</xdr:col>
      <xdr:colOff>1825625</xdr:colOff>
      <xdr:row>47</xdr:row>
      <xdr:rowOff>288924</xdr:rowOff>
    </xdr:to>
    <xdr:pic>
      <xdr:nvPicPr>
        <xdr:cNvPr id="694" name="Picture 20">
          <a:extLst>
            <a:ext uri="{FF2B5EF4-FFF2-40B4-BE49-F238E27FC236}">
              <a16:creationId xmlns=""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90500" y="37193267"/>
          <a:ext cx="1635125" cy="160840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</xdr:colOff>
      <xdr:row>792</xdr:row>
      <xdr:rowOff>0</xdr:rowOff>
    </xdr:from>
    <xdr:to>
      <xdr:col>5</xdr:col>
      <xdr:colOff>34290</xdr:colOff>
      <xdr:row>792</xdr:row>
      <xdr:rowOff>45719</xdr:rowOff>
    </xdr:to>
    <xdr:pic>
      <xdr:nvPicPr>
        <xdr:cNvPr id="720" name="Picture 56240">
          <a:extLst>
            <a:ext uri="{FF2B5EF4-FFF2-40B4-BE49-F238E27FC236}">
              <a16:creationId xmlns=""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09368625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206375</xdr:colOff>
      <xdr:row>873</xdr:row>
      <xdr:rowOff>25400</xdr:rowOff>
    </xdr:from>
    <xdr:to>
      <xdr:col>1</xdr:col>
      <xdr:colOff>15875</xdr:colOff>
      <xdr:row>875</xdr:row>
      <xdr:rowOff>374657</xdr:rowOff>
    </xdr:to>
    <xdr:pic>
      <xdr:nvPicPr>
        <xdr:cNvPr id="740" name="Obraz 705" descr="_MG_9376 Dalia.jpg">
          <a:extLst>
            <a:ext uri="{FF2B5EF4-FFF2-40B4-BE49-F238E27FC236}">
              <a16:creationId xmlns=""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06375" y="883240550"/>
          <a:ext cx="2047875" cy="1365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880</xdr:row>
      <xdr:rowOff>374650</xdr:rowOff>
    </xdr:from>
    <xdr:to>
      <xdr:col>0</xdr:col>
      <xdr:colOff>2171700</xdr:colOff>
      <xdr:row>883</xdr:row>
      <xdr:rowOff>263530</xdr:rowOff>
    </xdr:to>
    <xdr:pic>
      <xdr:nvPicPr>
        <xdr:cNvPr id="747" name="Obraz 706" descr="_MG_9302 Irga.jpg">
          <a:extLst>
            <a:ext uri="{FF2B5EF4-FFF2-40B4-BE49-F238E27FC236}">
              <a16:creationId xmlns=""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150" y="887580775"/>
          <a:ext cx="2114550" cy="1412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888</xdr:row>
      <xdr:rowOff>101600</xdr:rowOff>
    </xdr:from>
    <xdr:to>
      <xdr:col>0</xdr:col>
      <xdr:colOff>2200275</xdr:colOff>
      <xdr:row>891</xdr:row>
      <xdr:rowOff>58734</xdr:rowOff>
    </xdr:to>
    <xdr:pic>
      <xdr:nvPicPr>
        <xdr:cNvPr id="754" name="Obraz 707" descr="_MG_9348 Azalia.jpg">
          <a:extLst>
            <a:ext uri="{FF2B5EF4-FFF2-40B4-BE49-F238E27FC236}">
              <a16:creationId xmlns=""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892422650"/>
          <a:ext cx="2200275" cy="1477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792</xdr:row>
      <xdr:rowOff>0</xdr:rowOff>
    </xdr:from>
    <xdr:to>
      <xdr:col>5</xdr:col>
      <xdr:colOff>34290</xdr:colOff>
      <xdr:row>792</xdr:row>
      <xdr:rowOff>45719</xdr:rowOff>
    </xdr:to>
    <xdr:pic>
      <xdr:nvPicPr>
        <xdr:cNvPr id="819" name="Picture 56240">
          <a:extLst>
            <a:ext uri="{FF2B5EF4-FFF2-40B4-BE49-F238E27FC236}">
              <a16:creationId xmlns=""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792</xdr:row>
      <xdr:rowOff>0</xdr:rowOff>
    </xdr:from>
    <xdr:to>
      <xdr:col>5</xdr:col>
      <xdr:colOff>34290</xdr:colOff>
      <xdr:row>792</xdr:row>
      <xdr:rowOff>45719</xdr:rowOff>
    </xdr:to>
    <xdr:pic>
      <xdr:nvPicPr>
        <xdr:cNvPr id="823" name="Picture 56240">
          <a:extLst>
            <a:ext uri="{FF2B5EF4-FFF2-40B4-BE49-F238E27FC236}">
              <a16:creationId xmlns=""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792</xdr:row>
      <xdr:rowOff>0</xdr:rowOff>
    </xdr:from>
    <xdr:to>
      <xdr:col>5</xdr:col>
      <xdr:colOff>34290</xdr:colOff>
      <xdr:row>792</xdr:row>
      <xdr:rowOff>45719</xdr:rowOff>
    </xdr:to>
    <xdr:pic>
      <xdr:nvPicPr>
        <xdr:cNvPr id="825" name="Picture 56240">
          <a:extLst>
            <a:ext uri="{FF2B5EF4-FFF2-40B4-BE49-F238E27FC236}">
              <a16:creationId xmlns=""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792</xdr:row>
      <xdr:rowOff>0</xdr:rowOff>
    </xdr:from>
    <xdr:to>
      <xdr:col>5</xdr:col>
      <xdr:colOff>34290</xdr:colOff>
      <xdr:row>792</xdr:row>
      <xdr:rowOff>45719</xdr:rowOff>
    </xdr:to>
    <xdr:pic>
      <xdr:nvPicPr>
        <xdr:cNvPr id="828" name="Picture 56240">
          <a:extLst>
            <a:ext uri="{FF2B5EF4-FFF2-40B4-BE49-F238E27FC236}">
              <a16:creationId xmlns=""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792</xdr:row>
      <xdr:rowOff>0</xdr:rowOff>
    </xdr:from>
    <xdr:to>
      <xdr:col>5</xdr:col>
      <xdr:colOff>34290</xdr:colOff>
      <xdr:row>792</xdr:row>
      <xdr:rowOff>45719</xdr:rowOff>
    </xdr:to>
    <xdr:pic>
      <xdr:nvPicPr>
        <xdr:cNvPr id="830" name="Picture 56240">
          <a:extLst>
            <a:ext uri="{FF2B5EF4-FFF2-40B4-BE49-F238E27FC236}">
              <a16:creationId xmlns=""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0" y="4137977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4</xdr:row>
      <xdr:rowOff>0</xdr:rowOff>
    </xdr:from>
    <xdr:to>
      <xdr:col>7</xdr:col>
      <xdr:colOff>0</xdr:colOff>
      <xdr:row>5</xdr:row>
      <xdr:rowOff>0</xdr:rowOff>
    </xdr:to>
    <xdr:pic>
      <xdr:nvPicPr>
        <xdr:cNvPr id="814" name="Picture 56230">
          <a:extLst>
            <a:ext uri="{FF2B5EF4-FFF2-40B4-BE49-F238E27FC236}">
              <a16:creationId xmlns=""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2955" y="14182725"/>
          <a:ext cx="101727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53975</xdr:colOff>
      <xdr:row>5</xdr:row>
      <xdr:rowOff>161925</xdr:rowOff>
    </xdr:from>
    <xdr:to>
      <xdr:col>0</xdr:col>
      <xdr:colOff>2225675</xdr:colOff>
      <xdr:row>6</xdr:row>
      <xdr:rowOff>1031875</xdr:rowOff>
    </xdr:to>
    <xdr:pic>
      <xdr:nvPicPr>
        <xdr:cNvPr id="816" name="Obraz 815" descr="Mika Cyli col.040 jpeg file pop.jpg">
          <a:extLst>
            <a:ext uri="{FF2B5EF4-FFF2-40B4-BE49-F238E27FC236}">
              <a16:creationId xmlns=""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3975" y="4003675"/>
          <a:ext cx="2171700" cy="21399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34</xdr:row>
      <xdr:rowOff>0</xdr:rowOff>
    </xdr:from>
    <xdr:to>
      <xdr:col>7</xdr:col>
      <xdr:colOff>0</xdr:colOff>
      <xdr:row>34</xdr:row>
      <xdr:rowOff>581025</xdr:rowOff>
    </xdr:to>
    <xdr:pic>
      <xdr:nvPicPr>
        <xdr:cNvPr id="852" name="Picture 56230">
          <a:extLst>
            <a:ext uri="{FF2B5EF4-FFF2-40B4-BE49-F238E27FC236}">
              <a16:creationId xmlns="" xmlns:a16="http://schemas.microsoft.com/office/drawing/2014/main" id="{00000000-0008-0000-0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47948850"/>
          <a:ext cx="101727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1031875</xdr:colOff>
      <xdr:row>33</xdr:row>
      <xdr:rowOff>622300</xdr:rowOff>
    </xdr:from>
    <xdr:to>
      <xdr:col>8</xdr:col>
      <xdr:colOff>1000125</xdr:colOff>
      <xdr:row>35</xdr:row>
      <xdr:rowOff>38100</xdr:rowOff>
    </xdr:to>
    <xdr:pic>
      <xdr:nvPicPr>
        <xdr:cNvPr id="855" name="Obraz 624" descr="Bez tytułu.png">
          <a:extLst>
            <a:ext uri="{FF2B5EF4-FFF2-40B4-BE49-F238E27FC236}">
              <a16:creationId xmlns=""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28425" y="34607500"/>
          <a:ext cx="10477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64</xdr:row>
      <xdr:rowOff>171450</xdr:rowOff>
    </xdr:from>
    <xdr:to>
      <xdr:col>0</xdr:col>
      <xdr:colOff>1847850</xdr:colOff>
      <xdr:row>67</xdr:row>
      <xdr:rowOff>438150</xdr:rowOff>
    </xdr:to>
    <xdr:pic>
      <xdr:nvPicPr>
        <xdr:cNvPr id="858" name="Obraz 857" descr="_MG_1830.jpg">
          <a:extLst>
            <a:ext uri="{FF2B5EF4-FFF2-40B4-BE49-F238E27FC236}">
              <a16:creationId xmlns=""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85750" y="70180200"/>
          <a:ext cx="1562100" cy="21526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75</xdr:row>
      <xdr:rowOff>9525</xdr:rowOff>
    </xdr:from>
    <xdr:to>
      <xdr:col>8</xdr:col>
      <xdr:colOff>942975</xdr:colOff>
      <xdr:row>75</xdr:row>
      <xdr:rowOff>542925</xdr:rowOff>
    </xdr:to>
    <xdr:pic>
      <xdr:nvPicPr>
        <xdr:cNvPr id="860" name="Picture 2508">
          <a:extLst>
            <a:ext uri="{FF2B5EF4-FFF2-40B4-BE49-F238E27FC236}">
              <a16:creationId xmlns="" xmlns:a16="http://schemas.microsoft.com/office/drawing/2014/main" id="{00000000-0008-0000-0000-00005C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6075" y="77600175"/>
          <a:ext cx="933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75</xdr:row>
      <xdr:rowOff>0</xdr:rowOff>
    </xdr:from>
    <xdr:to>
      <xdr:col>5</xdr:col>
      <xdr:colOff>1045027</xdr:colOff>
      <xdr:row>75</xdr:row>
      <xdr:rowOff>533400</xdr:rowOff>
    </xdr:to>
    <xdr:pic>
      <xdr:nvPicPr>
        <xdr:cNvPr id="861" name="Picture 56504">
          <a:extLst>
            <a:ext uri="{FF2B5EF4-FFF2-40B4-BE49-F238E27FC236}">
              <a16:creationId xmlns="" xmlns:a16="http://schemas.microsoft.com/office/drawing/2014/main" id="{00000000-0008-0000-0000-00005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7759065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1111249</xdr:colOff>
      <xdr:row>75</xdr:row>
      <xdr:rowOff>0</xdr:rowOff>
    </xdr:from>
    <xdr:to>
      <xdr:col>7</xdr:col>
      <xdr:colOff>1011236</xdr:colOff>
      <xdr:row>75</xdr:row>
      <xdr:rowOff>533400</xdr:rowOff>
    </xdr:to>
    <xdr:pic>
      <xdr:nvPicPr>
        <xdr:cNvPr id="862" name="Picture 58454">
          <a:extLst>
            <a:ext uri="{FF2B5EF4-FFF2-40B4-BE49-F238E27FC236}">
              <a16:creationId xmlns="" xmlns:a16="http://schemas.microsoft.com/office/drawing/2014/main" id="{00000000-0008-0000-0000-00005E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45624" y="77590650"/>
          <a:ext cx="10144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75</xdr:row>
      <xdr:rowOff>19050</xdr:rowOff>
    </xdr:from>
    <xdr:to>
      <xdr:col>9</xdr:col>
      <xdr:colOff>23812</xdr:colOff>
      <xdr:row>75</xdr:row>
      <xdr:rowOff>552450</xdr:rowOff>
    </xdr:to>
    <xdr:pic>
      <xdr:nvPicPr>
        <xdr:cNvPr id="866" name="Picture 56328">
          <a:extLst>
            <a:ext uri="{FF2B5EF4-FFF2-40B4-BE49-F238E27FC236}">
              <a16:creationId xmlns="" xmlns:a16="http://schemas.microsoft.com/office/drawing/2014/main" id="{00000000-0008-0000-0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600" y="77609700"/>
          <a:ext cx="105251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78</xdr:row>
      <xdr:rowOff>95250</xdr:rowOff>
    </xdr:from>
    <xdr:to>
      <xdr:col>0</xdr:col>
      <xdr:colOff>2200275</xdr:colOff>
      <xdr:row>80</xdr:row>
      <xdr:rowOff>304800</xdr:rowOff>
    </xdr:to>
    <xdr:pic>
      <xdr:nvPicPr>
        <xdr:cNvPr id="868" name="Obraz 867" descr="_MG_1901.jpg">
          <a:extLst>
            <a:ext uri="{FF2B5EF4-FFF2-40B4-BE49-F238E27FC236}">
              <a16:creationId xmlns=""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79514700"/>
          <a:ext cx="2200275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91</xdr:row>
      <xdr:rowOff>127000</xdr:rowOff>
    </xdr:from>
    <xdr:to>
      <xdr:col>0</xdr:col>
      <xdr:colOff>1701165</xdr:colOff>
      <xdr:row>91</xdr:row>
      <xdr:rowOff>1785112</xdr:rowOff>
    </xdr:to>
    <xdr:pic>
      <xdr:nvPicPr>
        <xdr:cNvPr id="874" name="Obraz 873" descr="podpora kwadraty małe.jpg">
          <a:extLst>
            <a:ext uri="{FF2B5EF4-FFF2-40B4-BE49-F238E27FC236}">
              <a16:creationId xmlns=""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19125" y="89242900"/>
          <a:ext cx="1082040" cy="1658112"/>
        </a:xfrm>
        <a:prstGeom prst="rect">
          <a:avLst/>
        </a:prstGeom>
      </xdr:spPr>
    </xdr:pic>
    <xdr:clientData/>
  </xdr:twoCellAnchor>
  <xdr:twoCellAnchor editAs="oneCell">
    <xdr:from>
      <xdr:col>0</xdr:col>
      <xdr:colOff>746125</xdr:colOff>
      <xdr:row>92</xdr:row>
      <xdr:rowOff>142875</xdr:rowOff>
    </xdr:from>
    <xdr:to>
      <xdr:col>0</xdr:col>
      <xdr:colOff>1468501</xdr:colOff>
      <xdr:row>92</xdr:row>
      <xdr:rowOff>1800987</xdr:rowOff>
    </xdr:to>
    <xdr:pic>
      <xdr:nvPicPr>
        <xdr:cNvPr id="876" name="Obraz 875" descr="podpora okręgi małe.jpg">
          <a:extLst>
            <a:ext uri="{FF2B5EF4-FFF2-40B4-BE49-F238E27FC236}">
              <a16:creationId xmlns=""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46125" y="91163775"/>
          <a:ext cx="722376" cy="1658112"/>
        </a:xfrm>
        <a:prstGeom prst="rect">
          <a:avLst/>
        </a:prstGeom>
      </xdr:spPr>
    </xdr:pic>
    <xdr:clientData/>
  </xdr:twoCellAnchor>
  <xdr:twoCellAnchor editAs="oneCell">
    <xdr:from>
      <xdr:col>7</xdr:col>
      <xdr:colOff>17098</xdr:colOff>
      <xdr:row>90</xdr:row>
      <xdr:rowOff>6985</xdr:rowOff>
    </xdr:from>
    <xdr:to>
      <xdr:col>7</xdr:col>
      <xdr:colOff>1041399</xdr:colOff>
      <xdr:row>90</xdr:row>
      <xdr:rowOff>590550</xdr:rowOff>
    </xdr:to>
    <xdr:pic>
      <xdr:nvPicPr>
        <xdr:cNvPr id="877" name="Picture 2508">
          <a:extLst>
            <a:ext uri="{FF2B5EF4-FFF2-40B4-BE49-F238E27FC236}">
              <a16:creationId xmlns="" xmlns:a16="http://schemas.microsoft.com/office/drawing/2014/main" id="{00000000-0008-0000-0000-00006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65898" y="88494235"/>
          <a:ext cx="1024301" cy="583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-1</xdr:colOff>
      <xdr:row>90</xdr:row>
      <xdr:rowOff>-1</xdr:rowOff>
    </xdr:from>
    <xdr:to>
      <xdr:col>9</xdr:col>
      <xdr:colOff>0</xdr:colOff>
      <xdr:row>91</xdr:row>
      <xdr:rowOff>0</xdr:rowOff>
    </xdr:to>
    <xdr:pic>
      <xdr:nvPicPr>
        <xdr:cNvPr id="878" name="Obraz 877" descr="085-1.png">
          <a:extLst>
            <a:ext uri="{FF2B5EF4-FFF2-40B4-BE49-F238E27FC236}">
              <a16:creationId xmlns=""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0496549" y="88487249"/>
          <a:ext cx="1047751" cy="6286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90</xdr:row>
      <xdr:rowOff>3175</xdr:rowOff>
    </xdr:from>
    <xdr:to>
      <xdr:col>6</xdr:col>
      <xdr:colOff>1047749</xdr:colOff>
      <xdr:row>91</xdr:row>
      <xdr:rowOff>19050</xdr:rowOff>
    </xdr:to>
    <xdr:pic>
      <xdr:nvPicPr>
        <xdr:cNvPr id="879" name="Obraz 625" descr="Bez tytułu.png">
          <a:extLst>
            <a:ext uri="{FF2B5EF4-FFF2-40B4-BE49-F238E27FC236}">
              <a16:creationId xmlns=""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10574" y="88490425"/>
          <a:ext cx="1038225" cy="64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90</xdr:row>
      <xdr:rowOff>19050</xdr:rowOff>
    </xdr:from>
    <xdr:to>
      <xdr:col>5</xdr:col>
      <xdr:colOff>19732</xdr:colOff>
      <xdr:row>90</xdr:row>
      <xdr:rowOff>552450</xdr:rowOff>
    </xdr:to>
    <xdr:pic>
      <xdr:nvPicPr>
        <xdr:cNvPr id="880" name="Picture 142">
          <a:extLst>
            <a:ext uri="{FF2B5EF4-FFF2-40B4-BE49-F238E27FC236}">
              <a16:creationId xmlns="" xmlns:a16="http://schemas.microsoft.com/office/drawing/2014/main" id="{00000000-0008-0000-0000-000070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353300" y="88506300"/>
          <a:ext cx="19732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11430</xdr:colOff>
      <xdr:row>102</xdr:row>
      <xdr:rowOff>19050</xdr:rowOff>
    </xdr:from>
    <xdr:to>
      <xdr:col>6</xdr:col>
      <xdr:colOff>1028700</xdr:colOff>
      <xdr:row>103</xdr:row>
      <xdr:rowOff>19050</xdr:rowOff>
    </xdr:to>
    <xdr:pic>
      <xdr:nvPicPr>
        <xdr:cNvPr id="896" name="Picture 56230">
          <a:extLst>
            <a:ext uri="{FF2B5EF4-FFF2-40B4-BE49-F238E27FC236}">
              <a16:creationId xmlns="" xmlns:a16="http://schemas.microsoft.com/office/drawing/2014/main" id="{00000000-0008-0000-0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12480" y="105117900"/>
          <a:ext cx="101727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102</xdr:row>
      <xdr:rowOff>15875</xdr:rowOff>
    </xdr:from>
    <xdr:to>
      <xdr:col>9</xdr:col>
      <xdr:colOff>31750</xdr:colOff>
      <xdr:row>103</xdr:row>
      <xdr:rowOff>0</xdr:rowOff>
    </xdr:to>
    <xdr:pic>
      <xdr:nvPicPr>
        <xdr:cNvPr id="897" name="Picture 1">
          <a:extLst>
            <a:ext uri="{FF2B5EF4-FFF2-40B4-BE49-F238E27FC236}">
              <a16:creationId xmlns="" xmlns:a16="http://schemas.microsoft.com/office/drawing/2014/main" id="{00000000-0008-0000-0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28300" y="105114725"/>
          <a:ext cx="1047750" cy="6127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31750</xdr:colOff>
      <xdr:row>102</xdr:row>
      <xdr:rowOff>15875</xdr:rowOff>
    </xdr:from>
    <xdr:to>
      <xdr:col>9</xdr:col>
      <xdr:colOff>31750</xdr:colOff>
      <xdr:row>103</xdr:row>
      <xdr:rowOff>19050</xdr:rowOff>
    </xdr:to>
    <xdr:pic>
      <xdr:nvPicPr>
        <xdr:cNvPr id="898" name="Picture 1">
          <a:extLst>
            <a:ext uri="{FF2B5EF4-FFF2-40B4-BE49-F238E27FC236}">
              <a16:creationId xmlns=""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28300" y="105114725"/>
          <a:ext cx="1047750" cy="631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103</xdr:row>
      <xdr:rowOff>79375</xdr:rowOff>
    </xdr:from>
    <xdr:to>
      <xdr:col>0</xdr:col>
      <xdr:colOff>2164009</xdr:colOff>
      <xdr:row>104</xdr:row>
      <xdr:rowOff>933225</xdr:rowOff>
    </xdr:to>
    <xdr:pic>
      <xdr:nvPicPr>
        <xdr:cNvPr id="899" name="Obraz 898" descr="Keli_Mika-ECO-78.png">
          <a:extLst>
            <a:ext uri="{FF2B5EF4-FFF2-40B4-BE49-F238E27FC236}">
              <a16:creationId xmlns=""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7625" y="78216125"/>
          <a:ext cx="2116384" cy="21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107</xdr:row>
      <xdr:rowOff>0</xdr:rowOff>
    </xdr:from>
    <xdr:to>
      <xdr:col>7</xdr:col>
      <xdr:colOff>0</xdr:colOff>
      <xdr:row>108</xdr:row>
      <xdr:rowOff>0</xdr:rowOff>
    </xdr:to>
    <xdr:pic>
      <xdr:nvPicPr>
        <xdr:cNvPr id="903" name="Picture 56230">
          <a:extLst>
            <a:ext uri="{FF2B5EF4-FFF2-40B4-BE49-F238E27FC236}">
              <a16:creationId xmlns="" xmlns:a16="http://schemas.microsoft.com/office/drawing/2014/main" id="{00000000-0008-0000-0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12547400"/>
          <a:ext cx="101727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107</xdr:row>
      <xdr:rowOff>15875</xdr:rowOff>
    </xdr:from>
    <xdr:to>
      <xdr:col>9</xdr:col>
      <xdr:colOff>31750</xdr:colOff>
      <xdr:row>108</xdr:row>
      <xdr:rowOff>0</xdr:rowOff>
    </xdr:to>
    <xdr:pic>
      <xdr:nvPicPr>
        <xdr:cNvPr id="904" name="Picture 1">
          <a:extLst>
            <a:ext uri="{FF2B5EF4-FFF2-40B4-BE49-F238E27FC236}">
              <a16:creationId xmlns="" xmlns:a16="http://schemas.microsoft.com/office/drawing/2014/main" id="{00000000-0008-0000-00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28300" y="112563275"/>
          <a:ext cx="1047750" cy="612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109</xdr:row>
      <xdr:rowOff>800100</xdr:rowOff>
    </xdr:from>
    <xdr:to>
      <xdr:col>0</xdr:col>
      <xdr:colOff>2008218</xdr:colOff>
      <xdr:row>112</xdr:row>
      <xdr:rowOff>603249</xdr:rowOff>
    </xdr:to>
    <xdr:pic>
      <xdr:nvPicPr>
        <xdr:cNvPr id="905" name="Picture 22">
          <a:extLst>
            <a:ext uri="{FF2B5EF4-FFF2-40B4-BE49-F238E27FC236}">
              <a16:creationId xmlns="" xmlns:a16="http://schemas.microsoft.com/office/drawing/2014/main" id="{00000000-0008-0000-00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102984300"/>
          <a:ext cx="2008218" cy="18668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8</xdr:col>
      <xdr:colOff>7938</xdr:colOff>
      <xdr:row>117</xdr:row>
      <xdr:rowOff>0</xdr:rowOff>
    </xdr:to>
    <xdr:pic>
      <xdr:nvPicPr>
        <xdr:cNvPr id="909" name="Picture 1">
          <a:extLst>
            <a:ext uri="{FF2B5EF4-FFF2-40B4-BE49-F238E27FC236}">
              <a16:creationId xmlns="" xmlns:a16="http://schemas.microsoft.com/office/drawing/2014/main" id="{00000000-0008-0000-0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448800" y="121996200"/>
          <a:ext cx="1079500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123</xdr:row>
      <xdr:rowOff>558800</xdr:rowOff>
    </xdr:from>
    <xdr:to>
      <xdr:col>0</xdr:col>
      <xdr:colOff>1920875</xdr:colOff>
      <xdr:row>125</xdr:row>
      <xdr:rowOff>329230</xdr:rowOff>
    </xdr:to>
    <xdr:pic>
      <xdr:nvPicPr>
        <xdr:cNvPr id="910" name="Obraz 909" descr="misa eco na nozkach_poglądowe.png">
          <a:extLst>
            <a:ext uri="{FF2B5EF4-FFF2-40B4-BE49-F238E27FC236}">
              <a16:creationId xmlns=""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128955800"/>
          <a:ext cx="1920875" cy="1675430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117</xdr:row>
      <xdr:rowOff>546100</xdr:rowOff>
    </xdr:from>
    <xdr:to>
      <xdr:col>0</xdr:col>
      <xdr:colOff>2020534</xdr:colOff>
      <xdr:row>119</xdr:row>
      <xdr:rowOff>180975</xdr:rowOff>
    </xdr:to>
    <xdr:pic>
      <xdr:nvPicPr>
        <xdr:cNvPr id="911" name="Obraz 910" descr="05-Misa_Satina-39-Eco-011-V2 małe.jpg">
          <a:extLst>
            <a:ext uri="{FF2B5EF4-FFF2-40B4-BE49-F238E27FC236}">
              <a16:creationId xmlns=""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07950" y="123228100"/>
          <a:ext cx="1912584" cy="15398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8</xdr:col>
      <xdr:colOff>7938</xdr:colOff>
      <xdr:row>123</xdr:row>
      <xdr:rowOff>0</xdr:rowOff>
    </xdr:to>
    <xdr:pic>
      <xdr:nvPicPr>
        <xdr:cNvPr id="912" name="Picture 1">
          <a:extLst>
            <a:ext uri="{FF2B5EF4-FFF2-40B4-BE49-F238E27FC236}">
              <a16:creationId xmlns="" xmlns:a16="http://schemas.microsoft.com/office/drawing/2014/main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448800" y="127711200"/>
          <a:ext cx="1079500" cy="685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206375</xdr:colOff>
      <xdr:row>129</xdr:row>
      <xdr:rowOff>482599</xdr:rowOff>
    </xdr:from>
    <xdr:to>
      <xdr:col>0</xdr:col>
      <xdr:colOff>1679475</xdr:colOff>
      <xdr:row>132</xdr:row>
      <xdr:rowOff>190499</xdr:rowOff>
    </xdr:to>
    <xdr:pic>
      <xdr:nvPicPr>
        <xdr:cNvPr id="914" name="Obraz 913" descr="satina eco 079.jpg">
          <a:extLst>
            <a:ext uri="{FF2B5EF4-FFF2-40B4-BE49-F238E27FC236}">
              <a16:creationId xmlns=""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06375" y="129031999"/>
          <a:ext cx="1473100" cy="15938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128</xdr:row>
      <xdr:rowOff>0</xdr:rowOff>
    </xdr:from>
    <xdr:to>
      <xdr:col>7</xdr:col>
      <xdr:colOff>0</xdr:colOff>
      <xdr:row>129</xdr:row>
      <xdr:rowOff>19050</xdr:rowOff>
    </xdr:to>
    <xdr:pic>
      <xdr:nvPicPr>
        <xdr:cNvPr id="916" name="Picture 56230">
          <a:extLst>
            <a:ext uri="{FF2B5EF4-FFF2-40B4-BE49-F238E27FC236}">
              <a16:creationId xmlns="" xmlns:a16="http://schemas.microsoft.com/office/drawing/2014/main" id="{00000000-0008-0000-0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27939800"/>
          <a:ext cx="101727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136</xdr:row>
      <xdr:rowOff>0</xdr:rowOff>
    </xdr:from>
    <xdr:to>
      <xdr:col>9</xdr:col>
      <xdr:colOff>31750</xdr:colOff>
      <xdr:row>137</xdr:row>
      <xdr:rowOff>19050</xdr:rowOff>
    </xdr:to>
    <xdr:pic>
      <xdr:nvPicPr>
        <xdr:cNvPr id="920" name="Picture 1">
          <a:extLst>
            <a:ext uri="{FF2B5EF4-FFF2-40B4-BE49-F238E27FC236}">
              <a16:creationId xmlns="" xmlns:a16="http://schemas.microsoft.com/office/drawing/2014/main" id="{00000000-0008-0000-0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96550" y="61302900"/>
          <a:ext cx="1079500" cy="6858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136</xdr:row>
      <xdr:rowOff>0</xdr:rowOff>
    </xdr:from>
    <xdr:to>
      <xdr:col>7</xdr:col>
      <xdr:colOff>0</xdr:colOff>
      <xdr:row>137</xdr:row>
      <xdr:rowOff>19050</xdr:rowOff>
    </xdr:to>
    <xdr:pic>
      <xdr:nvPicPr>
        <xdr:cNvPr id="921" name="Picture 56230">
          <a:extLst>
            <a:ext uri="{FF2B5EF4-FFF2-40B4-BE49-F238E27FC236}">
              <a16:creationId xmlns="" xmlns:a16="http://schemas.microsoft.com/office/drawing/2014/main" id="{00000000-0008-0000-0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61302900"/>
          <a:ext cx="10172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137</xdr:row>
      <xdr:rowOff>38100</xdr:rowOff>
    </xdr:from>
    <xdr:to>
      <xdr:col>0</xdr:col>
      <xdr:colOff>1801950</xdr:colOff>
      <xdr:row>137</xdr:row>
      <xdr:rowOff>1478100</xdr:rowOff>
    </xdr:to>
    <xdr:pic>
      <xdr:nvPicPr>
        <xdr:cNvPr id="923" name="Obraz 922" descr="SkrzynkaSatinaEco078-PP.png">
          <a:extLst>
            <a:ext uri="{FF2B5EF4-FFF2-40B4-BE49-F238E27FC236}">
              <a16:creationId xmlns=""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361950" y="620077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140</xdr:row>
      <xdr:rowOff>0</xdr:rowOff>
    </xdr:from>
    <xdr:to>
      <xdr:col>7</xdr:col>
      <xdr:colOff>0</xdr:colOff>
      <xdr:row>141</xdr:row>
      <xdr:rowOff>19050</xdr:rowOff>
    </xdr:to>
    <xdr:pic>
      <xdr:nvPicPr>
        <xdr:cNvPr id="924" name="Picture 56230">
          <a:extLst>
            <a:ext uri="{FF2B5EF4-FFF2-40B4-BE49-F238E27FC236}">
              <a16:creationId xmlns="" xmlns:a16="http://schemas.microsoft.com/office/drawing/2014/main" id="{00000000-0008-0000-0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4034135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140</xdr:row>
      <xdr:rowOff>15875</xdr:rowOff>
    </xdr:from>
    <xdr:to>
      <xdr:col>9</xdr:col>
      <xdr:colOff>31750</xdr:colOff>
      <xdr:row>141</xdr:row>
      <xdr:rowOff>19050</xdr:rowOff>
    </xdr:to>
    <xdr:pic>
      <xdr:nvPicPr>
        <xdr:cNvPr id="928" name="Picture 1">
          <a:extLst>
            <a:ext uri="{FF2B5EF4-FFF2-40B4-BE49-F238E27FC236}">
              <a16:creationId xmlns=""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28300" y="140357225"/>
          <a:ext cx="1047750" cy="631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174625</xdr:colOff>
      <xdr:row>142</xdr:row>
      <xdr:rowOff>31750</xdr:rowOff>
    </xdr:from>
    <xdr:to>
      <xdr:col>0</xdr:col>
      <xdr:colOff>2006473</xdr:colOff>
      <xdr:row>144</xdr:row>
      <xdr:rowOff>605790</xdr:rowOff>
    </xdr:to>
    <xdr:pic>
      <xdr:nvPicPr>
        <xdr:cNvPr id="929" name="Obraz 928" descr="_MG_0108 małe.jpg">
          <a:extLst>
            <a:ext uri="{FF2B5EF4-FFF2-40B4-BE49-F238E27FC236}">
              <a16:creationId xmlns=""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74625" y="141630400"/>
          <a:ext cx="1831848" cy="183134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149</xdr:row>
      <xdr:rowOff>0</xdr:rowOff>
    </xdr:from>
    <xdr:to>
      <xdr:col>7</xdr:col>
      <xdr:colOff>0</xdr:colOff>
      <xdr:row>150</xdr:row>
      <xdr:rowOff>19050</xdr:rowOff>
    </xdr:to>
    <xdr:pic>
      <xdr:nvPicPr>
        <xdr:cNvPr id="930" name="Picture 56230">
          <a:extLst>
            <a:ext uri="{FF2B5EF4-FFF2-40B4-BE49-F238E27FC236}">
              <a16:creationId xmlns=""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3685520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148</xdr:row>
      <xdr:rowOff>1879600</xdr:rowOff>
    </xdr:from>
    <xdr:to>
      <xdr:col>9</xdr:col>
      <xdr:colOff>0</xdr:colOff>
      <xdr:row>150</xdr:row>
      <xdr:rowOff>47625</xdr:rowOff>
    </xdr:to>
    <xdr:pic>
      <xdr:nvPicPr>
        <xdr:cNvPr id="937" name="Picture 1">
          <a:extLst>
            <a:ext uri="{FF2B5EF4-FFF2-40B4-BE49-F238E27FC236}">
              <a16:creationId xmlns=""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96550" y="136829800"/>
          <a:ext cx="1047750" cy="679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150</xdr:row>
      <xdr:rowOff>95251</xdr:rowOff>
    </xdr:from>
    <xdr:to>
      <xdr:col>0</xdr:col>
      <xdr:colOff>2182970</xdr:colOff>
      <xdr:row>150</xdr:row>
      <xdr:rowOff>1428751</xdr:rowOff>
    </xdr:to>
    <xdr:pic>
      <xdr:nvPicPr>
        <xdr:cNvPr id="938" name="Obraz 937" descr="_MG_0063 małe.jpg">
          <a:extLst>
            <a:ext uri="{FF2B5EF4-FFF2-40B4-BE49-F238E27FC236}">
              <a16:creationId xmlns=""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3500" y="137579101"/>
          <a:ext cx="211947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536575</xdr:colOff>
      <xdr:row>154</xdr:row>
      <xdr:rowOff>215900</xdr:rowOff>
    </xdr:from>
    <xdr:to>
      <xdr:col>0</xdr:col>
      <xdr:colOff>1616075</xdr:colOff>
      <xdr:row>154</xdr:row>
      <xdr:rowOff>2349500</xdr:rowOff>
    </xdr:to>
    <xdr:pic>
      <xdr:nvPicPr>
        <xdr:cNvPr id="939" name="Obraz 938" descr="02-Flow-Zbiornik-na-deszczówke-PP małe.png">
          <a:extLst>
            <a:ext uri="{FF2B5EF4-FFF2-40B4-BE49-F238E27FC236}">
              <a16:creationId xmlns=""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36575" y="151434800"/>
          <a:ext cx="1079500" cy="2137167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158</xdr:row>
      <xdr:rowOff>151200</xdr:rowOff>
    </xdr:from>
    <xdr:to>
      <xdr:col>0</xdr:col>
      <xdr:colOff>2057400</xdr:colOff>
      <xdr:row>158</xdr:row>
      <xdr:rowOff>1619249</xdr:rowOff>
    </xdr:to>
    <xdr:pic>
      <xdr:nvPicPr>
        <xdr:cNvPr id="945" name="Picture 28">
          <a:extLst>
            <a:ext uri="{FF2B5EF4-FFF2-40B4-BE49-F238E27FC236}">
              <a16:creationId xmlns=""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47650" y="164095500"/>
          <a:ext cx="1809750" cy="14680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159</xdr:row>
      <xdr:rowOff>361950</xdr:rowOff>
    </xdr:from>
    <xdr:to>
      <xdr:col>0</xdr:col>
      <xdr:colOff>2076450</xdr:colOff>
      <xdr:row>159</xdr:row>
      <xdr:rowOff>1190625</xdr:rowOff>
    </xdr:to>
    <xdr:pic>
      <xdr:nvPicPr>
        <xdr:cNvPr id="950" name="Picture 30">
          <a:extLst>
            <a:ext uri="{FF2B5EF4-FFF2-40B4-BE49-F238E27FC236}">
              <a16:creationId xmlns=""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66039800"/>
          <a:ext cx="2076450" cy="828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162</xdr:row>
      <xdr:rowOff>0</xdr:rowOff>
    </xdr:from>
    <xdr:to>
      <xdr:col>7</xdr:col>
      <xdr:colOff>0</xdr:colOff>
      <xdr:row>163</xdr:row>
      <xdr:rowOff>0</xdr:rowOff>
    </xdr:to>
    <xdr:pic>
      <xdr:nvPicPr>
        <xdr:cNvPr id="951" name="Picture 56230">
          <a:extLst>
            <a:ext uri="{FF2B5EF4-FFF2-40B4-BE49-F238E27FC236}">
              <a16:creationId xmlns=""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2955" y="7400925"/>
          <a:ext cx="101727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269875</xdr:colOff>
      <xdr:row>163</xdr:row>
      <xdr:rowOff>174625</xdr:rowOff>
    </xdr:from>
    <xdr:to>
      <xdr:col>0</xdr:col>
      <xdr:colOff>1683828</xdr:colOff>
      <xdr:row>164</xdr:row>
      <xdr:rowOff>911225</xdr:rowOff>
    </xdr:to>
    <xdr:pic>
      <xdr:nvPicPr>
        <xdr:cNvPr id="955" name="Obraz 954" descr="Gobi 30 col.014.jpg">
          <a:extLst>
            <a:ext uri="{FF2B5EF4-FFF2-40B4-BE49-F238E27FC236}">
              <a16:creationId xmlns=""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69875" y="125682375"/>
          <a:ext cx="1413953" cy="200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167</xdr:row>
      <xdr:rowOff>0</xdr:rowOff>
    </xdr:from>
    <xdr:to>
      <xdr:col>7</xdr:col>
      <xdr:colOff>0</xdr:colOff>
      <xdr:row>168</xdr:row>
      <xdr:rowOff>57150</xdr:rowOff>
    </xdr:to>
    <xdr:pic>
      <xdr:nvPicPr>
        <xdr:cNvPr id="978" name="Picture 56230">
          <a:extLst>
            <a:ext uri="{FF2B5EF4-FFF2-40B4-BE49-F238E27FC236}">
              <a16:creationId xmlns=""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2955" y="3019425"/>
          <a:ext cx="101727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1031491</xdr:colOff>
      <xdr:row>167</xdr:row>
      <xdr:rowOff>12650</xdr:rowOff>
    </xdr:from>
    <xdr:to>
      <xdr:col>8</xdr:col>
      <xdr:colOff>1031491</xdr:colOff>
      <xdr:row>168</xdr:row>
      <xdr:rowOff>0</xdr:rowOff>
    </xdr:to>
    <xdr:pic>
      <xdr:nvPicPr>
        <xdr:cNvPr id="980" name="Obraz 624" descr="Bez tytułu.png">
          <a:extLst>
            <a:ext uri="{FF2B5EF4-FFF2-40B4-BE49-F238E27FC236}">
              <a16:creationId xmlns="" xmlns:a16="http://schemas.microsoft.com/office/drawing/2014/main" id="{00000000-0008-0000-0000-0000D403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0451716" y="3032075"/>
          <a:ext cx="1047750" cy="444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9</xdr:col>
      <xdr:colOff>0</xdr:colOff>
      <xdr:row>167</xdr:row>
      <xdr:rowOff>0</xdr:rowOff>
    </xdr:from>
    <xdr:to>
      <xdr:col>10</xdr:col>
      <xdr:colOff>0</xdr:colOff>
      <xdr:row>168</xdr:row>
      <xdr:rowOff>0</xdr:rowOff>
    </xdr:to>
    <xdr:pic>
      <xdr:nvPicPr>
        <xdr:cNvPr id="981" name="Obraz 711" descr="085-1.png">
          <a:extLst>
            <a:ext uri="{FF2B5EF4-FFF2-40B4-BE49-F238E27FC236}">
              <a16:creationId xmlns="" xmlns:a16="http://schemas.microsoft.com/office/drawing/2014/main" id="{00000000-0008-0000-0000-0000D5030000}"/>
            </a:ext>
          </a:extLst>
        </xdr:cNvPr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>
        <a:xfrm>
          <a:off x="11515725" y="3019425"/>
          <a:ext cx="1047750" cy="457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434974</xdr:colOff>
      <xdr:row>168</xdr:row>
      <xdr:rowOff>276225</xdr:rowOff>
    </xdr:from>
    <xdr:to>
      <xdr:col>0</xdr:col>
      <xdr:colOff>1744037</xdr:colOff>
      <xdr:row>169</xdr:row>
      <xdr:rowOff>1028700</xdr:rowOff>
    </xdr:to>
    <xdr:pic>
      <xdr:nvPicPr>
        <xdr:cNvPr id="984" name="Obraz 983" descr="Gobi Slim 30 col.011.jpg">
          <a:extLst>
            <a:ext uri="{FF2B5EF4-FFF2-40B4-BE49-F238E27FC236}">
              <a16:creationId xmlns=""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34974" y="130689350"/>
          <a:ext cx="1309063" cy="20224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172</xdr:row>
      <xdr:rowOff>0</xdr:rowOff>
    </xdr:from>
    <xdr:to>
      <xdr:col>7</xdr:col>
      <xdr:colOff>0</xdr:colOff>
      <xdr:row>173</xdr:row>
      <xdr:rowOff>0</xdr:rowOff>
    </xdr:to>
    <xdr:pic>
      <xdr:nvPicPr>
        <xdr:cNvPr id="985" name="Picture 56230">
          <a:extLst>
            <a:ext uri="{FF2B5EF4-FFF2-40B4-BE49-F238E27FC236}">
              <a16:creationId xmlns=""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2955" y="18716625"/>
          <a:ext cx="101727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149226</xdr:colOff>
      <xdr:row>173</xdr:row>
      <xdr:rowOff>209550</xdr:rowOff>
    </xdr:from>
    <xdr:to>
      <xdr:col>0</xdr:col>
      <xdr:colOff>2081622</xdr:colOff>
      <xdr:row>174</xdr:row>
      <xdr:rowOff>981075</xdr:rowOff>
    </xdr:to>
    <xdr:pic>
      <xdr:nvPicPr>
        <xdr:cNvPr id="988" name="Obraz 987" descr="satina 011 pop.jpg">
          <a:extLst>
            <a:ext uri="{FF2B5EF4-FFF2-40B4-BE49-F238E27FC236}">
              <a16:creationId xmlns=""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49226" y="134258050"/>
          <a:ext cx="1932396" cy="204152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177</xdr:row>
      <xdr:rowOff>0</xdr:rowOff>
    </xdr:from>
    <xdr:to>
      <xdr:col>7</xdr:col>
      <xdr:colOff>0</xdr:colOff>
      <xdr:row>177</xdr:row>
      <xdr:rowOff>609600</xdr:rowOff>
    </xdr:to>
    <xdr:pic>
      <xdr:nvPicPr>
        <xdr:cNvPr id="992" name="Picture 56230">
          <a:extLst>
            <a:ext uri="{FF2B5EF4-FFF2-40B4-BE49-F238E27FC236}">
              <a16:creationId xmlns=""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78327050"/>
          <a:ext cx="101727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174625</xdr:colOff>
      <xdr:row>178</xdr:row>
      <xdr:rowOff>374650</xdr:rowOff>
    </xdr:from>
    <xdr:to>
      <xdr:col>0</xdr:col>
      <xdr:colOff>1955800</xdr:colOff>
      <xdr:row>179</xdr:row>
      <xdr:rowOff>898525</xdr:rowOff>
    </xdr:to>
    <xdr:pic>
      <xdr:nvPicPr>
        <xdr:cNvPr id="993" name="Picture 24">
          <a:extLst>
            <a:ext uri="{FF2B5EF4-FFF2-40B4-BE49-F238E27FC236}">
              <a16:creationId xmlns=""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74625" y="138852275"/>
          <a:ext cx="1781175" cy="17938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182</xdr:row>
      <xdr:rowOff>36059</xdr:rowOff>
    </xdr:from>
    <xdr:to>
      <xdr:col>9</xdr:col>
      <xdr:colOff>1</xdr:colOff>
      <xdr:row>183</xdr:row>
      <xdr:rowOff>0</xdr:rowOff>
    </xdr:to>
    <xdr:pic>
      <xdr:nvPicPr>
        <xdr:cNvPr id="995" name="Picture 386">
          <a:extLst>
            <a:ext uri="{FF2B5EF4-FFF2-40B4-BE49-F238E27FC236}">
              <a16:creationId xmlns=""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96551" y="184706759"/>
          <a:ext cx="1047750" cy="5715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22225</xdr:colOff>
      <xdr:row>181</xdr:row>
      <xdr:rowOff>1860550</xdr:rowOff>
    </xdr:from>
    <xdr:to>
      <xdr:col>10</xdr:col>
      <xdr:colOff>22225</xdr:colOff>
      <xdr:row>183</xdr:row>
      <xdr:rowOff>44452</xdr:rowOff>
    </xdr:to>
    <xdr:pic>
      <xdr:nvPicPr>
        <xdr:cNvPr id="997" name="Obraz 624" descr="Bez tytułu.png">
          <a:extLst>
            <a:ext uri="{FF2B5EF4-FFF2-40B4-BE49-F238E27FC236}">
              <a16:creationId xmlns=""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566525" y="184673875"/>
          <a:ext cx="1047750" cy="635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182</xdr:row>
      <xdr:rowOff>0</xdr:rowOff>
    </xdr:from>
    <xdr:to>
      <xdr:col>7</xdr:col>
      <xdr:colOff>0</xdr:colOff>
      <xdr:row>183</xdr:row>
      <xdr:rowOff>57150</xdr:rowOff>
    </xdr:to>
    <xdr:pic>
      <xdr:nvPicPr>
        <xdr:cNvPr id="998" name="Picture 56230">
          <a:extLst>
            <a:ext uri="{FF2B5EF4-FFF2-40B4-BE49-F238E27FC236}">
              <a16:creationId xmlns="" xmlns:a16="http://schemas.microsoft.com/office/drawing/2014/main" id="{00000000-0008-0000-0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84670700"/>
          <a:ext cx="101727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206375</xdr:colOff>
      <xdr:row>183</xdr:row>
      <xdr:rowOff>254000</xdr:rowOff>
    </xdr:from>
    <xdr:to>
      <xdr:col>0</xdr:col>
      <xdr:colOff>1920875</xdr:colOff>
      <xdr:row>184</xdr:row>
      <xdr:rowOff>965593</xdr:rowOff>
    </xdr:to>
    <xdr:pic>
      <xdr:nvPicPr>
        <xdr:cNvPr id="999" name="Obraz 998" descr="_MG_0298 małe.jpg">
          <a:extLst>
            <a:ext uri="{FF2B5EF4-FFF2-40B4-BE49-F238E27FC236}">
              <a16:creationId xmlns=""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06375" y="185515250"/>
          <a:ext cx="1714500" cy="1975243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185</xdr:row>
      <xdr:rowOff>174625</xdr:rowOff>
    </xdr:from>
    <xdr:to>
      <xdr:col>0</xdr:col>
      <xdr:colOff>1790700</xdr:colOff>
      <xdr:row>186</xdr:row>
      <xdr:rowOff>1010081</xdr:rowOff>
    </xdr:to>
    <xdr:pic>
      <xdr:nvPicPr>
        <xdr:cNvPr id="1000" name="Obraz 999" descr="01-Flow_Slim-38x58-Studio-HD małe.png">
          <a:extLst>
            <a:ext uri="{FF2B5EF4-FFF2-40B4-BE49-F238E27FC236}">
              <a16:creationId xmlns=""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457199" y="145589625"/>
          <a:ext cx="1333501" cy="2105456"/>
        </a:xfrm>
        <a:prstGeom prst="rect">
          <a:avLst/>
        </a:prstGeom>
      </xdr:spPr>
    </xdr:pic>
    <xdr:clientData/>
  </xdr:twoCellAnchor>
  <xdr:twoCellAnchor editAs="oneCell">
    <xdr:from>
      <xdr:col>7</xdr:col>
      <xdr:colOff>1028700</xdr:colOff>
      <xdr:row>188</xdr:row>
      <xdr:rowOff>984250</xdr:rowOff>
    </xdr:from>
    <xdr:to>
      <xdr:col>8</xdr:col>
      <xdr:colOff>981076</xdr:colOff>
      <xdr:row>190</xdr:row>
      <xdr:rowOff>66677</xdr:rowOff>
    </xdr:to>
    <xdr:pic>
      <xdr:nvPicPr>
        <xdr:cNvPr id="1001" name="Obraz 624" descr="Bez tytułu.png">
          <a:extLst>
            <a:ext uri="{FF2B5EF4-FFF2-40B4-BE49-F238E27FC236}">
              <a16:creationId xmlns=""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00" y="190436500"/>
          <a:ext cx="1038226" cy="635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</xdr:colOff>
      <xdr:row>190</xdr:row>
      <xdr:rowOff>173737</xdr:rowOff>
    </xdr:from>
    <xdr:to>
      <xdr:col>0</xdr:col>
      <xdr:colOff>2047875</xdr:colOff>
      <xdr:row>191</xdr:row>
      <xdr:rowOff>1190753</xdr:rowOff>
    </xdr:to>
    <xdr:pic>
      <xdr:nvPicPr>
        <xdr:cNvPr id="1002" name="Obraz 1001" descr="Diva_próba.png">
          <a:extLst>
            <a:ext uri="{FF2B5EF4-FFF2-40B4-BE49-F238E27FC236}">
              <a16:creationId xmlns=""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27000" y="191207137"/>
          <a:ext cx="1920875" cy="2280666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189</xdr:row>
      <xdr:rowOff>0</xdr:rowOff>
    </xdr:from>
    <xdr:to>
      <xdr:col>7</xdr:col>
      <xdr:colOff>0</xdr:colOff>
      <xdr:row>190</xdr:row>
      <xdr:rowOff>0</xdr:rowOff>
    </xdr:to>
    <xdr:pic>
      <xdr:nvPicPr>
        <xdr:cNvPr id="1003" name="Picture 56230">
          <a:extLst>
            <a:ext uri="{FF2B5EF4-FFF2-40B4-BE49-F238E27FC236}">
              <a16:creationId xmlns=""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190461900"/>
          <a:ext cx="101727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</xdr:row>
      <xdr:rowOff>2476500</xdr:rowOff>
    </xdr:from>
    <xdr:to>
      <xdr:col>7</xdr:col>
      <xdr:colOff>1066800</xdr:colOff>
      <xdr:row>195</xdr:row>
      <xdr:rowOff>25400</xdr:rowOff>
    </xdr:to>
    <xdr:pic>
      <xdr:nvPicPr>
        <xdr:cNvPr id="1006" name="Picture 386">
          <a:extLst>
            <a:ext uri="{FF2B5EF4-FFF2-40B4-BE49-F238E27FC236}">
              <a16:creationId xmlns=""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48800" y="199605900"/>
          <a:ext cx="1066800" cy="64770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657226</xdr:colOff>
      <xdr:row>197</xdr:row>
      <xdr:rowOff>142875</xdr:rowOff>
    </xdr:from>
    <xdr:to>
      <xdr:col>0</xdr:col>
      <xdr:colOff>1698172</xdr:colOff>
      <xdr:row>198</xdr:row>
      <xdr:rowOff>912813</xdr:rowOff>
    </xdr:to>
    <xdr:pic>
      <xdr:nvPicPr>
        <xdr:cNvPr id="1010" name="Picture 16">
          <a:extLst>
            <a:ext uri="{FF2B5EF4-FFF2-40B4-BE49-F238E27FC236}">
              <a16:creationId xmlns=""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57226" y="156384625"/>
          <a:ext cx="1040946" cy="1785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647700</xdr:colOff>
      <xdr:row>195</xdr:row>
      <xdr:rowOff>304800</xdr:rowOff>
    </xdr:from>
    <xdr:to>
      <xdr:col>0</xdr:col>
      <xdr:colOff>1731168</xdr:colOff>
      <xdr:row>196</xdr:row>
      <xdr:rowOff>607599</xdr:rowOff>
    </xdr:to>
    <xdr:pic>
      <xdr:nvPicPr>
        <xdr:cNvPr id="1015" name="Picture 10">
          <a:extLst>
            <a:ext uri="{FF2B5EF4-FFF2-40B4-BE49-F238E27FC236}">
              <a16:creationId xmlns="" xmlns:a16="http://schemas.microsoft.com/office/drawing/2014/main" id="{00000000-0008-0000-0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47700" y="200558400"/>
          <a:ext cx="1083468" cy="131244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30480</xdr:colOff>
      <xdr:row>201</xdr:row>
      <xdr:rowOff>0</xdr:rowOff>
    </xdr:from>
    <xdr:to>
      <xdr:col>7</xdr:col>
      <xdr:colOff>0</xdr:colOff>
      <xdr:row>202</xdr:row>
      <xdr:rowOff>0</xdr:rowOff>
    </xdr:to>
    <xdr:pic>
      <xdr:nvPicPr>
        <xdr:cNvPr id="1017" name="Picture 56230">
          <a:extLst>
            <a:ext uri="{FF2B5EF4-FFF2-40B4-BE49-F238E27FC236}">
              <a16:creationId xmlns="" xmlns:a16="http://schemas.microsoft.com/office/drawing/2014/main" id="{00000000-0008-0000-0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1530" y="202901550"/>
          <a:ext cx="101727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</xdr:colOff>
      <xdr:row>201</xdr:row>
      <xdr:rowOff>4309</xdr:rowOff>
    </xdr:from>
    <xdr:to>
      <xdr:col>9</xdr:col>
      <xdr:colOff>0</xdr:colOff>
      <xdr:row>202</xdr:row>
      <xdr:rowOff>0</xdr:rowOff>
    </xdr:to>
    <xdr:pic>
      <xdr:nvPicPr>
        <xdr:cNvPr id="1022" name="Picture 386">
          <a:extLst>
            <a:ext uri="{FF2B5EF4-FFF2-40B4-BE49-F238E27FC236}">
              <a16:creationId xmlns="" xmlns:a16="http://schemas.microsoft.com/office/drawing/2014/main" id="{00000000-0008-0000-0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96551" y="202905859"/>
          <a:ext cx="1047749" cy="567191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603250</xdr:colOff>
      <xdr:row>203</xdr:row>
      <xdr:rowOff>127001</xdr:rowOff>
    </xdr:from>
    <xdr:to>
      <xdr:col>0</xdr:col>
      <xdr:colOff>1444625</xdr:colOff>
      <xdr:row>203</xdr:row>
      <xdr:rowOff>1647830</xdr:rowOff>
    </xdr:to>
    <xdr:pic>
      <xdr:nvPicPr>
        <xdr:cNvPr id="1028" name="Obraz 1027" descr="Kula_Mika_wiszaca_antracyt.jpg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603250" y="205047851"/>
          <a:ext cx="841375" cy="1520829"/>
        </a:xfrm>
        <a:prstGeom prst="rect">
          <a:avLst/>
        </a:prstGeom>
      </xdr:spPr>
    </xdr:pic>
    <xdr:clientData/>
  </xdr:twoCellAnchor>
  <xdr:twoCellAnchor editAs="oneCell">
    <xdr:from>
      <xdr:col>0</xdr:col>
      <xdr:colOff>454025</xdr:colOff>
      <xdr:row>202</xdr:row>
      <xdr:rowOff>127000</xdr:rowOff>
    </xdr:from>
    <xdr:to>
      <xdr:col>0</xdr:col>
      <xdr:colOff>1835150</xdr:colOff>
      <xdr:row>202</xdr:row>
      <xdr:rowOff>1233977</xdr:rowOff>
    </xdr:to>
    <xdr:pic>
      <xdr:nvPicPr>
        <xdr:cNvPr id="1029" name="Obraz 1028" descr="Kula_Mika_biały małe.jpg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54025" y="203600050"/>
          <a:ext cx="1381125" cy="110697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207</xdr:row>
      <xdr:rowOff>247650</xdr:rowOff>
    </xdr:from>
    <xdr:to>
      <xdr:col>0</xdr:col>
      <xdr:colOff>1775529</xdr:colOff>
      <xdr:row>207</xdr:row>
      <xdr:rowOff>1176337</xdr:rowOff>
    </xdr:to>
    <xdr:pic>
      <xdr:nvPicPr>
        <xdr:cNvPr id="1030" name="Picture 4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14350" y="215817450"/>
          <a:ext cx="1261179" cy="9286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533399</xdr:colOff>
      <xdr:row>208</xdr:row>
      <xdr:rowOff>247650</xdr:rowOff>
    </xdr:from>
    <xdr:to>
      <xdr:col>0</xdr:col>
      <xdr:colOff>1752600</xdr:colOff>
      <xdr:row>208</xdr:row>
      <xdr:rowOff>2381250</xdr:rowOff>
    </xdr:to>
    <xdr:pic>
      <xdr:nvPicPr>
        <xdr:cNvPr id="1036" name="Picture 8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33399" y="217208100"/>
          <a:ext cx="1219201" cy="2133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514350</xdr:colOff>
      <xdr:row>212</xdr:row>
      <xdr:rowOff>173039</xdr:rowOff>
    </xdr:from>
    <xdr:to>
      <xdr:col>0</xdr:col>
      <xdr:colOff>1476375</xdr:colOff>
      <xdr:row>214</xdr:row>
      <xdr:rowOff>333375</xdr:rowOff>
    </xdr:to>
    <xdr:pic>
      <xdr:nvPicPr>
        <xdr:cNvPr id="1037" name="Obraz 1036" descr="_MG_9253.jpg">
          <a:extLst>
            <a:ext uri="{FF2B5EF4-FFF2-40B4-BE49-F238E27FC236}">
              <a16:creationId xmlns=""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14350" y="171559539"/>
          <a:ext cx="962025" cy="1430336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346363</xdr:colOff>
      <xdr:row>218</xdr:row>
      <xdr:rowOff>282864</xdr:rowOff>
    </xdr:from>
    <xdr:to>
      <xdr:col>0</xdr:col>
      <xdr:colOff>1637237</xdr:colOff>
      <xdr:row>218</xdr:row>
      <xdr:rowOff>1235315</xdr:rowOff>
    </xdr:to>
    <xdr:pic>
      <xdr:nvPicPr>
        <xdr:cNvPr id="1040" name="Obraz 1039" descr="_MG_4313.jpg">
          <a:extLst>
            <a:ext uri="{FF2B5EF4-FFF2-40B4-BE49-F238E27FC236}">
              <a16:creationId xmlns=""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346363" y="224348964"/>
          <a:ext cx="1290874" cy="952451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698500</xdr:colOff>
      <xdr:row>219</xdr:row>
      <xdr:rowOff>127000</xdr:rowOff>
    </xdr:from>
    <xdr:to>
      <xdr:col>0</xdr:col>
      <xdr:colOff>1460500</xdr:colOff>
      <xdr:row>219</xdr:row>
      <xdr:rowOff>1732987</xdr:rowOff>
    </xdr:to>
    <xdr:pic>
      <xdr:nvPicPr>
        <xdr:cNvPr id="1041" name="Obraz 1040" descr="_MG_4213_kolor055.jpg">
          <a:extLst>
            <a:ext uri="{FF2B5EF4-FFF2-40B4-BE49-F238E27FC236}">
              <a16:creationId xmlns=""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98500" y="225583750"/>
          <a:ext cx="762000" cy="160598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217</xdr:row>
      <xdr:rowOff>57150</xdr:rowOff>
    </xdr:from>
    <xdr:to>
      <xdr:col>7</xdr:col>
      <xdr:colOff>1009649</xdr:colOff>
      <xdr:row>217</xdr:row>
      <xdr:rowOff>604384</xdr:rowOff>
    </xdr:to>
    <xdr:pic>
      <xdr:nvPicPr>
        <xdr:cNvPr id="1044" name="Picture 386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48800" y="223494600"/>
          <a:ext cx="1009649" cy="547234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6350</xdr:colOff>
      <xdr:row>222</xdr:row>
      <xdr:rowOff>19050</xdr:rowOff>
    </xdr:from>
    <xdr:to>
      <xdr:col>7</xdr:col>
      <xdr:colOff>1015999</xdr:colOff>
      <xdr:row>222</xdr:row>
      <xdr:rowOff>572634</xdr:rowOff>
    </xdr:to>
    <xdr:pic>
      <xdr:nvPicPr>
        <xdr:cNvPr id="1046" name="Picture 386">
          <a:extLst>
            <a:ext uri="{FF2B5EF4-FFF2-40B4-BE49-F238E27FC236}">
              <a16:creationId xmlns=""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55150" y="233400600"/>
          <a:ext cx="1009649" cy="553584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223</xdr:row>
      <xdr:rowOff>419100</xdr:rowOff>
    </xdr:from>
    <xdr:to>
      <xdr:col>0</xdr:col>
      <xdr:colOff>1504950</xdr:colOff>
      <xdr:row>224</xdr:row>
      <xdr:rowOff>608013</xdr:rowOff>
    </xdr:to>
    <xdr:pic>
      <xdr:nvPicPr>
        <xdr:cNvPr id="1048" name="Picture 2">
          <a:extLst>
            <a:ext uri="{FF2B5EF4-FFF2-40B4-BE49-F238E27FC236}">
              <a16:creationId xmlns=""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00050" y="234410250"/>
          <a:ext cx="1104900" cy="14525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435202</xdr:colOff>
      <xdr:row>228</xdr:row>
      <xdr:rowOff>380093</xdr:rowOff>
    </xdr:from>
    <xdr:to>
      <xdr:col>0</xdr:col>
      <xdr:colOff>1568677</xdr:colOff>
      <xdr:row>230</xdr:row>
      <xdr:rowOff>253093</xdr:rowOff>
    </xdr:to>
    <xdr:pic>
      <xdr:nvPicPr>
        <xdr:cNvPr id="1049" name="Obraz 656" descr="_MG_9967.jpg">
          <a:extLst>
            <a:ext uri="{FF2B5EF4-FFF2-40B4-BE49-F238E27FC236}">
              <a16:creationId xmlns=""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35202" y="185149218"/>
          <a:ext cx="11334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986790</xdr:colOff>
      <xdr:row>227</xdr:row>
      <xdr:rowOff>33436</xdr:rowOff>
    </xdr:from>
    <xdr:to>
      <xdr:col>7</xdr:col>
      <xdr:colOff>1038860</xdr:colOff>
      <xdr:row>228</xdr:row>
      <xdr:rowOff>0</xdr:rowOff>
    </xdr:to>
    <xdr:pic>
      <xdr:nvPicPr>
        <xdr:cNvPr id="1050" name="Picture 386">
          <a:extLst>
            <a:ext uri="{FF2B5EF4-FFF2-40B4-BE49-F238E27FC236}">
              <a16:creationId xmlns=""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387840" y="253569886"/>
          <a:ext cx="1099820" cy="557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30481</xdr:colOff>
      <xdr:row>227</xdr:row>
      <xdr:rowOff>1</xdr:rowOff>
    </xdr:from>
    <xdr:to>
      <xdr:col>9</xdr:col>
      <xdr:colOff>0</xdr:colOff>
      <xdr:row>227</xdr:row>
      <xdr:rowOff>552450</xdr:rowOff>
    </xdr:to>
    <xdr:pic>
      <xdr:nvPicPr>
        <xdr:cNvPr id="1051" name="Picture 56645">
          <a:extLst>
            <a:ext uri="{FF2B5EF4-FFF2-40B4-BE49-F238E27FC236}">
              <a16:creationId xmlns="" xmlns:a16="http://schemas.microsoft.com/office/drawing/2014/main" id="{00000000-0008-0000-0000-00001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527031" y="253536451"/>
          <a:ext cx="1017269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469900</xdr:colOff>
      <xdr:row>231</xdr:row>
      <xdr:rowOff>69850</xdr:rowOff>
    </xdr:from>
    <xdr:to>
      <xdr:col>0</xdr:col>
      <xdr:colOff>1536700</xdr:colOff>
      <xdr:row>233</xdr:row>
      <xdr:rowOff>457200</xdr:rowOff>
    </xdr:to>
    <xdr:pic>
      <xdr:nvPicPr>
        <xdr:cNvPr id="1052" name="Obraz 692" descr="render Rattana Dunes kwadrat Slim.jpg">
          <a:extLst>
            <a:ext uri="{FF2B5EF4-FFF2-40B4-BE49-F238E27FC236}">
              <a16:creationId xmlns=""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69900" y="186743975"/>
          <a:ext cx="106680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466725</xdr:colOff>
      <xdr:row>237</xdr:row>
      <xdr:rowOff>196850</xdr:rowOff>
    </xdr:from>
    <xdr:to>
      <xdr:col>0</xdr:col>
      <xdr:colOff>1724025</xdr:colOff>
      <xdr:row>239</xdr:row>
      <xdr:rowOff>422275</xdr:rowOff>
    </xdr:to>
    <xdr:pic>
      <xdr:nvPicPr>
        <xdr:cNvPr id="1053" name="Obraz 424">
          <a:extLst>
            <a:ext uri="{FF2B5EF4-FFF2-40B4-BE49-F238E27FC236}">
              <a16:creationId xmlns=""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66725" y="190553975"/>
          <a:ext cx="12573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694055</xdr:colOff>
      <xdr:row>240</xdr:row>
      <xdr:rowOff>63499</xdr:rowOff>
    </xdr:from>
    <xdr:to>
      <xdr:col>0</xdr:col>
      <xdr:colOff>1533508</xdr:colOff>
      <xdr:row>242</xdr:row>
      <xdr:rowOff>596900</xdr:rowOff>
    </xdr:to>
    <xdr:pic>
      <xdr:nvPicPr>
        <xdr:cNvPr id="1054" name="Obraz 425">
          <a:extLst>
            <a:ext uri="{FF2B5EF4-FFF2-40B4-BE49-F238E27FC236}">
              <a16:creationId xmlns=""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94055" y="192325624"/>
          <a:ext cx="839453" cy="180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236</xdr:row>
      <xdr:rowOff>38100</xdr:rowOff>
    </xdr:from>
    <xdr:to>
      <xdr:col>7</xdr:col>
      <xdr:colOff>36059</xdr:colOff>
      <xdr:row>237</xdr:row>
      <xdr:rowOff>57150</xdr:rowOff>
    </xdr:to>
    <xdr:pic>
      <xdr:nvPicPr>
        <xdr:cNvPr id="1055" name="Picture 56211">
          <a:extLst>
            <a:ext uri="{FF2B5EF4-FFF2-40B4-BE49-F238E27FC236}">
              <a16:creationId xmlns=""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439150" y="260985000"/>
          <a:ext cx="104570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</xdr:colOff>
      <xdr:row>236</xdr:row>
      <xdr:rowOff>38101</xdr:rowOff>
    </xdr:from>
    <xdr:to>
      <xdr:col>7</xdr:col>
      <xdr:colOff>1047750</xdr:colOff>
      <xdr:row>237</xdr:row>
      <xdr:rowOff>0</xdr:rowOff>
    </xdr:to>
    <xdr:pic>
      <xdr:nvPicPr>
        <xdr:cNvPr id="1057" name="Picture 386">
          <a:extLst>
            <a:ext uri="{FF2B5EF4-FFF2-40B4-BE49-F238E27FC236}">
              <a16:creationId xmlns=""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64040" y="260985001"/>
          <a:ext cx="103251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236</xdr:row>
      <xdr:rowOff>0</xdr:rowOff>
    </xdr:from>
    <xdr:to>
      <xdr:col>8</xdr:col>
      <xdr:colOff>1017269</xdr:colOff>
      <xdr:row>237</xdr:row>
      <xdr:rowOff>38099</xdr:rowOff>
    </xdr:to>
    <xdr:pic>
      <xdr:nvPicPr>
        <xdr:cNvPr id="1059" name="Picture 56645">
          <a:extLst>
            <a:ext uri="{FF2B5EF4-FFF2-40B4-BE49-F238E27FC236}">
              <a16:creationId xmlns="" xmlns:a16="http://schemas.microsoft.com/office/drawing/2014/main" id="{00000000-0008-0000-0000-00002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96550" y="260946900"/>
          <a:ext cx="1017269" cy="552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245</xdr:row>
      <xdr:rowOff>0</xdr:rowOff>
    </xdr:from>
    <xdr:to>
      <xdr:col>6</xdr:col>
      <xdr:colOff>1020536</xdr:colOff>
      <xdr:row>246</xdr:row>
      <xdr:rowOff>38100</xdr:rowOff>
    </xdr:to>
    <xdr:pic>
      <xdr:nvPicPr>
        <xdr:cNvPr id="1062" name="Picture 56211">
          <a:extLst>
            <a:ext uri="{FF2B5EF4-FFF2-40B4-BE49-F238E27FC236}">
              <a16:creationId xmlns=""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420100" y="258489450"/>
          <a:ext cx="1001486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245</xdr:row>
      <xdr:rowOff>0</xdr:rowOff>
    </xdr:from>
    <xdr:to>
      <xdr:col>8</xdr:col>
      <xdr:colOff>1134</xdr:colOff>
      <xdr:row>246</xdr:row>
      <xdr:rowOff>19050</xdr:rowOff>
    </xdr:to>
    <xdr:pic>
      <xdr:nvPicPr>
        <xdr:cNvPr id="1063" name="Picture 386">
          <a:extLst>
            <a:ext uri="{FF2B5EF4-FFF2-40B4-BE49-F238E27FC236}">
              <a16:creationId xmlns=""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48800" y="258489450"/>
          <a:ext cx="1072696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246</xdr:row>
      <xdr:rowOff>229053</xdr:rowOff>
    </xdr:from>
    <xdr:to>
      <xdr:col>0</xdr:col>
      <xdr:colOff>1743075</xdr:colOff>
      <xdr:row>248</xdr:row>
      <xdr:rowOff>229053</xdr:rowOff>
    </xdr:to>
    <xdr:pic>
      <xdr:nvPicPr>
        <xdr:cNvPr id="1064" name="Obraz 688" descr="render Rattana kwadrat.jpg">
          <a:extLst>
            <a:ext uri="{FF2B5EF4-FFF2-40B4-BE49-F238E27FC236}">
              <a16:creationId xmlns=""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85775" y="196205928"/>
          <a:ext cx="1257300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396875</xdr:colOff>
      <xdr:row>249</xdr:row>
      <xdr:rowOff>69850</xdr:rowOff>
    </xdr:from>
    <xdr:to>
      <xdr:col>0</xdr:col>
      <xdr:colOff>1587500</xdr:colOff>
      <xdr:row>251</xdr:row>
      <xdr:rowOff>587375</xdr:rowOff>
    </xdr:to>
    <xdr:pic>
      <xdr:nvPicPr>
        <xdr:cNvPr id="1065" name="Obraz 691" descr="render Rattana kwadrat Slim.jpg">
          <a:extLst>
            <a:ext uri="{FF2B5EF4-FFF2-40B4-BE49-F238E27FC236}">
              <a16:creationId xmlns=""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96875" y="197951725"/>
          <a:ext cx="1190625" cy="178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6350</xdr:colOff>
      <xdr:row>254</xdr:row>
      <xdr:rowOff>0</xdr:rowOff>
    </xdr:from>
    <xdr:to>
      <xdr:col>7</xdr:col>
      <xdr:colOff>1071561</xdr:colOff>
      <xdr:row>255</xdr:row>
      <xdr:rowOff>19050</xdr:rowOff>
    </xdr:to>
    <xdr:pic>
      <xdr:nvPicPr>
        <xdr:cNvPr id="1066" name="Picture 386">
          <a:extLst>
            <a:ext uri="{FF2B5EF4-FFF2-40B4-BE49-F238E27FC236}">
              <a16:creationId xmlns="" xmlns:a16="http://schemas.microsoft.com/office/drawing/2014/main" id="{00000000-0008-0000-0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55150" y="267023850"/>
          <a:ext cx="1079499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254</xdr:row>
      <xdr:rowOff>0</xdr:rowOff>
    </xdr:from>
    <xdr:to>
      <xdr:col>6</xdr:col>
      <xdr:colOff>1045027</xdr:colOff>
      <xdr:row>255</xdr:row>
      <xdr:rowOff>38100</xdr:rowOff>
    </xdr:to>
    <xdr:pic>
      <xdr:nvPicPr>
        <xdr:cNvPr id="1067" name="Picture 56211">
          <a:extLst>
            <a:ext uri="{FF2B5EF4-FFF2-40B4-BE49-F238E27FC236}">
              <a16:creationId xmlns=""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420099" y="267023850"/>
          <a:ext cx="1025978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450850</xdr:colOff>
      <xdr:row>255</xdr:row>
      <xdr:rowOff>250825</xdr:rowOff>
    </xdr:from>
    <xdr:to>
      <xdr:col>0</xdr:col>
      <xdr:colOff>1689100</xdr:colOff>
      <xdr:row>256</xdr:row>
      <xdr:rowOff>730249</xdr:rowOff>
    </xdr:to>
    <xdr:pic>
      <xdr:nvPicPr>
        <xdr:cNvPr id="1068" name="Obraz 683" descr="_MG_9974.jpg">
          <a:extLst>
            <a:ext uri="{FF2B5EF4-FFF2-40B4-BE49-F238E27FC236}">
              <a16:creationId xmlns=""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50850" y="201831575"/>
          <a:ext cx="1238250" cy="1495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257</xdr:row>
      <xdr:rowOff>95250</xdr:rowOff>
    </xdr:from>
    <xdr:to>
      <xdr:col>0</xdr:col>
      <xdr:colOff>1441989</xdr:colOff>
      <xdr:row>258</xdr:row>
      <xdr:rowOff>861256</xdr:rowOff>
    </xdr:to>
    <xdr:pic>
      <xdr:nvPicPr>
        <xdr:cNvPr id="1069" name="Obraz 1068" descr="Rattana slim okr 070 brown.jpg">
          <a:extLst>
            <a:ext uri="{FF2B5EF4-FFF2-40B4-BE49-F238E27FC236}">
              <a16:creationId xmlns=""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533400" y="203708000"/>
          <a:ext cx="908589" cy="1782006"/>
        </a:xfrm>
        <a:prstGeom prst="rect">
          <a:avLst/>
        </a:prstGeom>
      </xdr:spPr>
    </xdr:pic>
    <xdr:clientData/>
  </xdr:twoCellAnchor>
  <xdr:twoCellAnchor editAs="oneCell">
    <xdr:from>
      <xdr:col>7</xdr:col>
      <xdr:colOff>7621</xdr:colOff>
      <xdr:row>268</xdr:row>
      <xdr:rowOff>37282</xdr:rowOff>
    </xdr:from>
    <xdr:to>
      <xdr:col>8</xdr:col>
      <xdr:colOff>3584</xdr:colOff>
      <xdr:row>268</xdr:row>
      <xdr:rowOff>589732</xdr:rowOff>
    </xdr:to>
    <xdr:pic>
      <xdr:nvPicPr>
        <xdr:cNvPr id="1070" name="Picture 56211">
          <a:extLst>
            <a:ext uri="{FF2B5EF4-FFF2-40B4-BE49-F238E27FC236}">
              <a16:creationId xmlns=""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456421" y="282224932"/>
          <a:ext cx="1067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264</xdr:row>
      <xdr:rowOff>73025</xdr:rowOff>
    </xdr:from>
    <xdr:to>
      <xdr:col>0</xdr:col>
      <xdr:colOff>1466850</xdr:colOff>
      <xdr:row>265</xdr:row>
      <xdr:rowOff>767984</xdr:rowOff>
    </xdr:to>
    <xdr:pic>
      <xdr:nvPicPr>
        <xdr:cNvPr id="1071" name="Obraz 577" descr="_MG_7944.jpg">
          <a:extLst>
            <a:ext uri="{FF2B5EF4-FFF2-40B4-BE49-F238E27FC236}">
              <a16:creationId xmlns=""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95300" y="278336375"/>
          <a:ext cx="971550" cy="1710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261</xdr:row>
      <xdr:rowOff>0</xdr:rowOff>
    </xdr:from>
    <xdr:to>
      <xdr:col>7</xdr:col>
      <xdr:colOff>65405</xdr:colOff>
      <xdr:row>262</xdr:row>
      <xdr:rowOff>38100</xdr:rowOff>
    </xdr:to>
    <xdr:pic>
      <xdr:nvPicPr>
        <xdr:cNvPr id="1072" name="Picture 56211">
          <a:extLst>
            <a:ext uri="{FF2B5EF4-FFF2-40B4-BE49-F238E27FC236}">
              <a16:creationId xmlns=""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420099" y="275824950"/>
          <a:ext cx="1094106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1047750</xdr:colOff>
      <xdr:row>262</xdr:row>
      <xdr:rowOff>19050</xdr:rowOff>
    </xdr:to>
    <xdr:pic>
      <xdr:nvPicPr>
        <xdr:cNvPr id="1073" name="Picture 386">
          <a:extLst>
            <a:ext uri="{FF2B5EF4-FFF2-40B4-BE49-F238E27FC236}">
              <a16:creationId xmlns=""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448800" y="27582495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1048430</xdr:colOff>
      <xdr:row>262</xdr:row>
      <xdr:rowOff>0</xdr:rowOff>
    </xdr:to>
    <xdr:pic>
      <xdr:nvPicPr>
        <xdr:cNvPr id="1074" name="Picture 56645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448800" y="275824950"/>
          <a:ext cx="104843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268</xdr:row>
      <xdr:rowOff>38100</xdr:rowOff>
    </xdr:from>
    <xdr:to>
      <xdr:col>6</xdr:col>
      <xdr:colOff>0</xdr:colOff>
      <xdr:row>268</xdr:row>
      <xdr:rowOff>637495</xdr:rowOff>
    </xdr:to>
    <xdr:pic>
      <xdr:nvPicPr>
        <xdr:cNvPr id="1075" name="Picture 2434">
          <a:extLst>
            <a:ext uri="{FF2B5EF4-FFF2-40B4-BE49-F238E27FC236}">
              <a16:creationId xmlns="" xmlns:a16="http://schemas.microsoft.com/office/drawing/2014/main" id="{00000000-0008-0000-0000-000033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353300" y="282225750"/>
          <a:ext cx="1047750" cy="59939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381000</xdr:colOff>
      <xdr:row>269</xdr:row>
      <xdr:rowOff>230801</xdr:rowOff>
    </xdr:from>
    <xdr:to>
      <xdr:col>0</xdr:col>
      <xdr:colOff>1587500</xdr:colOff>
      <xdr:row>270</xdr:row>
      <xdr:rowOff>686899</xdr:rowOff>
    </xdr:to>
    <xdr:pic>
      <xdr:nvPicPr>
        <xdr:cNvPr id="1076" name="Obraz 1075" descr="_MG_9652 Diament 30 014.jpg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381000" y="283066151"/>
          <a:ext cx="1206500" cy="147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262</xdr:row>
      <xdr:rowOff>142834</xdr:rowOff>
    </xdr:from>
    <xdr:to>
      <xdr:col>0</xdr:col>
      <xdr:colOff>1666875</xdr:colOff>
      <xdr:row>263</xdr:row>
      <xdr:rowOff>826187</xdr:rowOff>
    </xdr:to>
    <xdr:pic>
      <xdr:nvPicPr>
        <xdr:cNvPr id="1077" name="Obraz 1076" descr="_MG_9632 Makata 40 011.jpg">
          <a:extLst>
            <a:ext uri="{FF2B5EF4-FFF2-40B4-BE49-F238E27FC236}">
              <a16:creationId xmlns=""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301625" y="276501184"/>
          <a:ext cx="1365250" cy="16993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271</xdr:row>
      <xdr:rowOff>95250</xdr:rowOff>
    </xdr:from>
    <xdr:to>
      <xdr:col>0</xdr:col>
      <xdr:colOff>1460501</xdr:colOff>
      <xdr:row>272</xdr:row>
      <xdr:rowOff>795727</xdr:rowOff>
    </xdr:to>
    <xdr:pic>
      <xdr:nvPicPr>
        <xdr:cNvPr id="1078" name="Obraz 1077" descr="_MG_4209 Diament 040.jpg">
          <a:extLst>
            <a:ext uri="{FF2B5EF4-FFF2-40B4-BE49-F238E27FC236}">
              <a16:creationId xmlns=""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571501" y="284721300"/>
          <a:ext cx="889000" cy="1722827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285</xdr:row>
      <xdr:rowOff>561975</xdr:rowOff>
    </xdr:from>
    <xdr:to>
      <xdr:col>0</xdr:col>
      <xdr:colOff>1878076</xdr:colOff>
      <xdr:row>289</xdr:row>
      <xdr:rowOff>30861</xdr:rowOff>
    </xdr:to>
    <xdr:pic>
      <xdr:nvPicPr>
        <xdr:cNvPr id="1087" name="Obraz 1086" descr="Satina with saucer colour 067 dusty mint.jpg">
          <a:extLst>
            <a:ext uri="{FF2B5EF4-FFF2-40B4-BE49-F238E27FC236}">
              <a16:creationId xmlns=""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41300" y="336432525"/>
          <a:ext cx="1636776" cy="1983486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284</xdr:row>
      <xdr:rowOff>0</xdr:rowOff>
    </xdr:from>
    <xdr:to>
      <xdr:col>9</xdr:col>
      <xdr:colOff>31750</xdr:colOff>
      <xdr:row>285</xdr:row>
      <xdr:rowOff>0</xdr:rowOff>
    </xdr:to>
    <xdr:pic>
      <xdr:nvPicPr>
        <xdr:cNvPr id="1105" name="Obraz 1104" descr="075.png">
          <a:extLst>
            <a:ext uri="{FF2B5EF4-FFF2-40B4-BE49-F238E27FC236}">
              <a16:creationId xmlns=""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1112499" y="223869250"/>
          <a:ext cx="1031876" cy="635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387351</xdr:colOff>
      <xdr:row>300</xdr:row>
      <xdr:rowOff>171449</xdr:rowOff>
    </xdr:from>
    <xdr:to>
      <xdr:col>0</xdr:col>
      <xdr:colOff>1963898</xdr:colOff>
      <xdr:row>302</xdr:row>
      <xdr:rowOff>209392</xdr:rowOff>
    </xdr:to>
    <xdr:pic>
      <xdr:nvPicPr>
        <xdr:cNvPr id="1179" name="Obraz 1178" descr="06-Misa_Satina-39-Antracyt-Nogi-HD mały.png">
          <a:extLst>
            <a:ext uri="{FF2B5EF4-FFF2-40B4-BE49-F238E27FC236}">
              <a16:creationId xmlns=""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387351" y="234772199"/>
          <a:ext cx="1576547" cy="1307943"/>
        </a:xfrm>
        <a:prstGeom prst="rect">
          <a:avLst/>
        </a:prstGeom>
      </xdr:spPr>
    </xdr:pic>
    <xdr:clientData/>
  </xdr:twoCellAnchor>
  <xdr:twoCellAnchor>
    <xdr:from>
      <xdr:col>0</xdr:col>
      <xdr:colOff>169585</xdr:colOff>
      <xdr:row>294</xdr:row>
      <xdr:rowOff>222250</xdr:rowOff>
    </xdr:from>
    <xdr:to>
      <xdr:col>0</xdr:col>
      <xdr:colOff>2028065</xdr:colOff>
      <xdr:row>296</xdr:row>
      <xdr:rowOff>158750</xdr:rowOff>
    </xdr:to>
    <xdr:pic>
      <xdr:nvPicPr>
        <xdr:cNvPr id="1181" name="Obraz 1207" descr="04-Misa_Satina-39-Studio-HD małe.png">
          <a:extLst>
            <a:ext uri="{FF2B5EF4-FFF2-40B4-BE49-F238E27FC236}">
              <a16:creationId xmlns="" xmlns:a16="http://schemas.microsoft.com/office/drawing/2014/main" id="{00000000-0008-0000-0000-00009D040000}"/>
            </a:ext>
          </a:extLst>
        </xdr:cNvPr>
        <xdr:cNvPicPr/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>
        <a:xfrm>
          <a:off x="169585" y="231203500"/>
          <a:ext cx="1858480" cy="1206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479424</xdr:colOff>
      <xdr:row>312</xdr:row>
      <xdr:rowOff>375692</xdr:rowOff>
    </xdr:from>
    <xdr:to>
      <xdr:col>0</xdr:col>
      <xdr:colOff>1915055</xdr:colOff>
      <xdr:row>315</xdr:row>
      <xdr:rowOff>28424</xdr:rowOff>
    </xdr:to>
    <xdr:pic>
      <xdr:nvPicPr>
        <xdr:cNvPr id="1194" name="Obraz 1193" descr="_MG_4281.jpg">
          <a:extLst>
            <a:ext uri="{FF2B5EF4-FFF2-40B4-BE49-F238E27FC236}">
              <a16:creationId xmlns=""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79424" y="242739317"/>
          <a:ext cx="1435631" cy="155773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310</xdr:row>
      <xdr:rowOff>0</xdr:rowOff>
    </xdr:from>
    <xdr:to>
      <xdr:col>9</xdr:col>
      <xdr:colOff>43295</xdr:colOff>
      <xdr:row>311</xdr:row>
      <xdr:rowOff>0</xdr:rowOff>
    </xdr:to>
    <xdr:pic>
      <xdr:nvPicPr>
        <xdr:cNvPr id="1198" name="Picture 56230">
          <a:extLst>
            <a:ext uri="{FF2B5EF4-FFF2-40B4-BE49-F238E27FC236}">
              <a16:creationId xmlns=""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96551" y="322078350"/>
          <a:ext cx="1091044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63500</xdr:colOff>
      <xdr:row>311</xdr:row>
      <xdr:rowOff>15875</xdr:rowOff>
    </xdr:from>
    <xdr:to>
      <xdr:col>7</xdr:col>
      <xdr:colOff>1063625</xdr:colOff>
      <xdr:row>312</xdr:row>
      <xdr:rowOff>15875</xdr:rowOff>
    </xdr:to>
    <xdr:pic>
      <xdr:nvPicPr>
        <xdr:cNvPr id="1199" name="Picture 2524">
          <a:extLst>
            <a:ext uri="{FF2B5EF4-FFF2-40B4-BE49-F238E27FC236}">
              <a16:creationId xmlns="" xmlns:a16="http://schemas.microsoft.com/office/drawing/2014/main" id="{00000000-0008-0000-0000-0000A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48875" y="282146375"/>
          <a:ext cx="1000125" cy="365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15875</xdr:colOff>
      <xdr:row>310</xdr:row>
      <xdr:rowOff>18682</xdr:rowOff>
    </xdr:from>
    <xdr:to>
      <xdr:col>9</xdr:col>
      <xdr:colOff>984250</xdr:colOff>
      <xdr:row>311</xdr:row>
      <xdr:rowOff>38100</xdr:rowOff>
    </xdr:to>
    <xdr:pic>
      <xdr:nvPicPr>
        <xdr:cNvPr id="1200" name="Picture 386">
          <a:extLst>
            <a:ext uri="{FF2B5EF4-FFF2-40B4-BE49-F238E27FC236}">
              <a16:creationId xmlns=""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60175" y="322097032"/>
          <a:ext cx="968375" cy="305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306</xdr:row>
      <xdr:rowOff>431800</xdr:rowOff>
    </xdr:from>
    <xdr:to>
      <xdr:col>0</xdr:col>
      <xdr:colOff>1858540</xdr:colOff>
      <xdr:row>307</xdr:row>
      <xdr:rowOff>650875</xdr:rowOff>
    </xdr:to>
    <xdr:pic>
      <xdr:nvPicPr>
        <xdr:cNvPr id="1266" name="Obraz 1265" descr="08-Misa_Satina-39+Podstawka-HD.jpg">
          <a:extLst>
            <a:ext uri="{FF2B5EF4-FFF2-40B4-BE49-F238E27FC236}">
              <a16:creationId xmlns=""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276225" y="278974550"/>
          <a:ext cx="1582315" cy="123507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318</xdr:row>
      <xdr:rowOff>0</xdr:rowOff>
    </xdr:from>
    <xdr:to>
      <xdr:col>8</xdr:col>
      <xdr:colOff>5195</xdr:colOff>
      <xdr:row>319</xdr:row>
      <xdr:rowOff>0</xdr:rowOff>
    </xdr:to>
    <xdr:pic>
      <xdr:nvPicPr>
        <xdr:cNvPr id="1270" name="Picture 56230">
          <a:extLst>
            <a:ext uri="{FF2B5EF4-FFF2-40B4-BE49-F238E27FC236}">
              <a16:creationId xmlns=""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48801" y="318630300"/>
          <a:ext cx="1091044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319</xdr:row>
      <xdr:rowOff>0</xdr:rowOff>
    </xdr:from>
    <xdr:to>
      <xdr:col>6</xdr:col>
      <xdr:colOff>1016000</xdr:colOff>
      <xdr:row>319</xdr:row>
      <xdr:rowOff>301625</xdr:rowOff>
    </xdr:to>
    <xdr:pic>
      <xdr:nvPicPr>
        <xdr:cNvPr id="1281" name="Picture 2524">
          <a:extLst>
            <a:ext uri="{FF2B5EF4-FFF2-40B4-BE49-F238E27FC236}">
              <a16:creationId xmlns="" xmlns:a16="http://schemas.microsoft.com/office/drawing/2014/main" id="{00000000-0008-0000-0000-00000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401050" y="318916050"/>
          <a:ext cx="1016000" cy="301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73025</xdr:colOff>
      <xdr:row>317</xdr:row>
      <xdr:rowOff>628282</xdr:rowOff>
    </xdr:from>
    <xdr:to>
      <xdr:col>8</xdr:col>
      <xdr:colOff>1041400</xdr:colOff>
      <xdr:row>319</xdr:row>
      <xdr:rowOff>19050</xdr:rowOff>
    </xdr:to>
    <xdr:pic>
      <xdr:nvPicPr>
        <xdr:cNvPr id="1290" name="Picture 386">
          <a:extLst>
            <a:ext uri="{FF2B5EF4-FFF2-40B4-BE49-F238E27FC236}">
              <a16:creationId xmlns=""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69575" y="318629932"/>
          <a:ext cx="968375" cy="305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196850</xdr:colOff>
      <xdr:row>320</xdr:row>
      <xdr:rowOff>60325</xdr:rowOff>
    </xdr:from>
    <xdr:to>
      <xdr:col>0</xdr:col>
      <xdr:colOff>2006600</xdr:colOff>
      <xdr:row>320</xdr:row>
      <xdr:rowOff>1260475</xdr:rowOff>
    </xdr:to>
    <xdr:pic>
      <xdr:nvPicPr>
        <xdr:cNvPr id="1291" name="Obraz 1290" descr="_MG_9181.jpg">
          <a:extLst>
            <a:ext uri="{FF2B5EF4-FFF2-40B4-BE49-F238E27FC236}">
              <a16:creationId xmlns=""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96850" y="319281175"/>
          <a:ext cx="1809750" cy="1206500"/>
        </a:xfrm>
        <a:prstGeom prst="rect">
          <a:avLst/>
        </a:prstGeom>
      </xdr:spPr>
    </xdr:pic>
    <xdr:clientData/>
  </xdr:twoCellAnchor>
  <xdr:twoCellAnchor>
    <xdr:from>
      <xdr:col>5</xdr:col>
      <xdr:colOff>19049</xdr:colOff>
      <xdr:row>323</xdr:row>
      <xdr:rowOff>38100</xdr:rowOff>
    </xdr:from>
    <xdr:to>
      <xdr:col>5</xdr:col>
      <xdr:colOff>1000124</xdr:colOff>
      <xdr:row>323</xdr:row>
      <xdr:rowOff>609600</xdr:rowOff>
    </xdr:to>
    <xdr:pic>
      <xdr:nvPicPr>
        <xdr:cNvPr id="1292" name="Picture 117">
          <a:extLst>
            <a:ext uri="{FF2B5EF4-FFF2-40B4-BE49-F238E27FC236}">
              <a16:creationId xmlns="" xmlns:a16="http://schemas.microsoft.com/office/drawing/2014/main" id="{00000000-0008-0000-0000-00000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72349" y="343700100"/>
          <a:ext cx="981075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18233</xdr:colOff>
      <xdr:row>323</xdr:row>
      <xdr:rowOff>15240</xdr:rowOff>
    </xdr:from>
    <xdr:to>
      <xdr:col>7</xdr:col>
      <xdr:colOff>1043531</xdr:colOff>
      <xdr:row>323</xdr:row>
      <xdr:rowOff>596265</xdr:rowOff>
    </xdr:to>
    <xdr:pic>
      <xdr:nvPicPr>
        <xdr:cNvPr id="1294" name="Picture 56230">
          <a:extLst>
            <a:ext uri="{FF2B5EF4-FFF2-40B4-BE49-F238E27FC236}">
              <a16:creationId xmlns=""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4783" y="343677240"/>
          <a:ext cx="1025298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325</xdr:row>
      <xdr:rowOff>590550</xdr:rowOff>
    </xdr:from>
    <xdr:to>
      <xdr:col>0</xdr:col>
      <xdr:colOff>1790700</xdr:colOff>
      <xdr:row>328</xdr:row>
      <xdr:rowOff>425448</xdr:rowOff>
    </xdr:to>
    <xdr:pic>
      <xdr:nvPicPr>
        <xdr:cNvPr id="1295" name="Obraz 714" descr="_MG_1725.jpg">
          <a:extLst>
            <a:ext uri="{FF2B5EF4-FFF2-40B4-BE49-F238E27FC236}">
              <a16:creationId xmlns=""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90500" y="345509850"/>
          <a:ext cx="1600200" cy="1733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368754</xdr:colOff>
      <xdr:row>332</xdr:row>
      <xdr:rowOff>474890</xdr:rowOff>
    </xdr:from>
    <xdr:to>
      <xdr:col>0</xdr:col>
      <xdr:colOff>2007054</xdr:colOff>
      <xdr:row>335</xdr:row>
      <xdr:rowOff>214538</xdr:rowOff>
    </xdr:to>
    <xdr:pic>
      <xdr:nvPicPr>
        <xdr:cNvPr id="1296" name="Obraz 716" descr="_MG_1696.jpg">
          <a:extLst>
            <a:ext uri="{FF2B5EF4-FFF2-40B4-BE49-F238E27FC236}">
              <a16:creationId xmlns=""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68754" y="352233140"/>
          <a:ext cx="1638300" cy="1638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58420</xdr:colOff>
      <xdr:row>323</xdr:row>
      <xdr:rowOff>12700</xdr:rowOff>
    </xdr:from>
    <xdr:to>
      <xdr:col>10</xdr:col>
      <xdr:colOff>1044575</xdr:colOff>
      <xdr:row>323</xdr:row>
      <xdr:rowOff>603250</xdr:rowOff>
    </xdr:to>
    <xdr:pic>
      <xdr:nvPicPr>
        <xdr:cNvPr id="1297" name="Picture 56645">
          <a:extLst>
            <a:ext uri="{FF2B5EF4-FFF2-40B4-BE49-F238E27FC236}">
              <a16:creationId xmlns="" xmlns:a16="http://schemas.microsoft.com/office/drawing/2014/main" id="{00000000-0008-0000-0000-00001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98220" y="343674700"/>
          <a:ext cx="98615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1045845</xdr:colOff>
      <xdr:row>323</xdr:row>
      <xdr:rowOff>0</xdr:rowOff>
    </xdr:from>
    <xdr:to>
      <xdr:col>9</xdr:col>
      <xdr:colOff>1031875</xdr:colOff>
      <xdr:row>324</xdr:row>
      <xdr:rowOff>0</xdr:rowOff>
    </xdr:to>
    <xdr:pic>
      <xdr:nvPicPr>
        <xdr:cNvPr id="1300" name="Picture 386">
          <a:extLst>
            <a:ext uri="{FF2B5EF4-FFF2-40B4-BE49-F238E27FC236}">
              <a16:creationId xmlns=""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90145" y="343662000"/>
          <a:ext cx="103378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323</xdr:row>
      <xdr:rowOff>1</xdr:rowOff>
    </xdr:from>
    <xdr:to>
      <xdr:col>12</xdr:col>
      <xdr:colOff>0</xdr:colOff>
      <xdr:row>324</xdr:row>
      <xdr:rowOff>0</xdr:rowOff>
    </xdr:to>
    <xdr:pic>
      <xdr:nvPicPr>
        <xdr:cNvPr id="1307" name="Obraz 1306" descr="069.png">
          <a:extLst>
            <a:ext uri="{FF2B5EF4-FFF2-40B4-BE49-F238E27FC236}">
              <a16:creationId xmlns=""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7830800" y="343662001"/>
          <a:ext cx="1047750" cy="630669"/>
        </a:xfrm>
        <a:prstGeom prst="rect">
          <a:avLst/>
        </a:prstGeom>
      </xdr:spPr>
    </xdr:pic>
    <xdr:clientData/>
  </xdr:twoCellAnchor>
  <xdr:twoCellAnchor>
    <xdr:from>
      <xdr:col>5</xdr:col>
      <xdr:colOff>19049</xdr:colOff>
      <xdr:row>347</xdr:row>
      <xdr:rowOff>38100</xdr:rowOff>
    </xdr:from>
    <xdr:to>
      <xdr:col>5</xdr:col>
      <xdr:colOff>1031874</xdr:colOff>
      <xdr:row>347</xdr:row>
      <xdr:rowOff>609600</xdr:rowOff>
    </xdr:to>
    <xdr:pic>
      <xdr:nvPicPr>
        <xdr:cNvPr id="1376" name="Picture 117">
          <a:extLst>
            <a:ext uri="{FF2B5EF4-FFF2-40B4-BE49-F238E27FC236}">
              <a16:creationId xmlns="" xmlns:a16="http://schemas.microsoft.com/office/drawing/2014/main" id="{00000000-0008-0000-0000-00006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72349" y="361149900"/>
          <a:ext cx="1012825" cy="571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52918</xdr:colOff>
      <xdr:row>347</xdr:row>
      <xdr:rowOff>24255</xdr:rowOff>
    </xdr:from>
    <xdr:to>
      <xdr:col>8</xdr:col>
      <xdr:colOff>34398</xdr:colOff>
      <xdr:row>347</xdr:row>
      <xdr:rowOff>617009</xdr:rowOff>
    </xdr:to>
    <xdr:pic>
      <xdr:nvPicPr>
        <xdr:cNvPr id="1381" name="Picture 56230">
          <a:extLst>
            <a:ext uri="{FF2B5EF4-FFF2-40B4-BE49-F238E27FC236}">
              <a16:creationId xmlns=""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86043" y="333756443"/>
          <a:ext cx="1058334" cy="592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347</xdr:row>
      <xdr:rowOff>38100</xdr:rowOff>
    </xdr:from>
    <xdr:to>
      <xdr:col>10</xdr:col>
      <xdr:colOff>2993</xdr:colOff>
      <xdr:row>348</xdr:row>
      <xdr:rowOff>0</xdr:rowOff>
    </xdr:to>
    <xdr:pic>
      <xdr:nvPicPr>
        <xdr:cNvPr id="1408" name="Picture 56645">
          <a:extLst>
            <a:ext uri="{FF2B5EF4-FFF2-40B4-BE49-F238E27FC236}">
              <a16:creationId xmlns="" xmlns:a16="http://schemas.microsoft.com/office/drawing/2014/main" id="{00000000-0008-0000-0000-00008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649200" y="361149900"/>
          <a:ext cx="99359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349</xdr:row>
      <xdr:rowOff>609600</xdr:rowOff>
    </xdr:from>
    <xdr:to>
      <xdr:col>0</xdr:col>
      <xdr:colOff>1809750</xdr:colOff>
      <xdr:row>351</xdr:row>
      <xdr:rowOff>476251</xdr:rowOff>
    </xdr:to>
    <xdr:pic>
      <xdr:nvPicPr>
        <xdr:cNvPr id="1410" name="Obraz 665" descr="_MG_0083.jpg">
          <a:extLst>
            <a:ext uri="{FF2B5EF4-FFF2-40B4-BE49-F238E27FC236}">
              <a16:creationId xmlns=""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28600" y="362978700"/>
          <a:ext cx="1581150" cy="1390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45085</xdr:colOff>
      <xdr:row>346</xdr:row>
      <xdr:rowOff>619125</xdr:rowOff>
    </xdr:from>
    <xdr:to>
      <xdr:col>9</xdr:col>
      <xdr:colOff>0</xdr:colOff>
      <xdr:row>347</xdr:row>
      <xdr:rowOff>619125</xdr:rowOff>
    </xdr:to>
    <xdr:pic>
      <xdr:nvPicPr>
        <xdr:cNvPr id="1411" name="Picture 386">
          <a:extLst>
            <a:ext uri="{FF2B5EF4-FFF2-40B4-BE49-F238E27FC236}">
              <a16:creationId xmlns=""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89385" y="361102275"/>
          <a:ext cx="100266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366</xdr:row>
      <xdr:rowOff>0</xdr:rowOff>
    </xdr:from>
    <xdr:to>
      <xdr:col>7</xdr:col>
      <xdr:colOff>17009</xdr:colOff>
      <xdr:row>366</xdr:row>
      <xdr:rowOff>533400</xdr:rowOff>
    </xdr:to>
    <xdr:pic>
      <xdr:nvPicPr>
        <xdr:cNvPr id="1419" name="Picture 56240">
          <a:extLst>
            <a:ext uri="{FF2B5EF4-FFF2-40B4-BE49-F238E27FC236}">
              <a16:creationId xmlns=""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01050" y="380104650"/>
          <a:ext cx="106475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215900</xdr:colOff>
      <xdr:row>359</xdr:row>
      <xdr:rowOff>276225</xdr:rowOff>
    </xdr:from>
    <xdr:to>
      <xdr:col>0</xdr:col>
      <xdr:colOff>1901444</xdr:colOff>
      <xdr:row>362</xdr:row>
      <xdr:rowOff>122809</xdr:rowOff>
    </xdr:to>
    <xdr:pic>
      <xdr:nvPicPr>
        <xdr:cNvPr id="1442" name="Obraz 1441" descr="Ibiza_beton_czerwony małe.jpg">
          <a:extLst>
            <a:ext uri="{FF2B5EF4-FFF2-40B4-BE49-F238E27FC236}">
              <a16:creationId xmlns=""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15900" y="375104025"/>
          <a:ext cx="1685544" cy="174205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368</xdr:row>
      <xdr:rowOff>174625</xdr:rowOff>
    </xdr:from>
    <xdr:to>
      <xdr:col>0</xdr:col>
      <xdr:colOff>1923078</xdr:colOff>
      <xdr:row>371</xdr:row>
      <xdr:rowOff>57149</xdr:rowOff>
    </xdr:to>
    <xdr:pic>
      <xdr:nvPicPr>
        <xdr:cNvPr id="1443" name="Obraz 1442" descr="Ibiza soft mat 059 concrete małe.jpg">
          <a:extLst>
            <a:ext uri="{FF2B5EF4-FFF2-40B4-BE49-F238E27FC236}">
              <a16:creationId xmlns=""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90500" y="322199000"/>
          <a:ext cx="1732578" cy="1787524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376</xdr:row>
      <xdr:rowOff>19050</xdr:rowOff>
    </xdr:from>
    <xdr:to>
      <xdr:col>9</xdr:col>
      <xdr:colOff>0</xdr:colOff>
      <xdr:row>377</xdr:row>
      <xdr:rowOff>0</xdr:rowOff>
    </xdr:to>
    <xdr:pic>
      <xdr:nvPicPr>
        <xdr:cNvPr id="1444" name="Picture 13">
          <a:extLst>
            <a:ext uri="{FF2B5EF4-FFF2-40B4-BE49-F238E27FC236}">
              <a16:creationId xmlns="" xmlns:a16="http://schemas.microsoft.com/office/drawing/2014/main" id="{00000000-0008-0000-0000-0000A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515600" y="379152150"/>
          <a:ext cx="1028700" cy="419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0</xdr:colOff>
      <xdr:row>376</xdr:row>
      <xdr:rowOff>0</xdr:rowOff>
    </xdr:from>
    <xdr:to>
      <xdr:col>7</xdr:col>
      <xdr:colOff>17009</xdr:colOff>
      <xdr:row>377</xdr:row>
      <xdr:rowOff>0</xdr:rowOff>
    </xdr:to>
    <xdr:pic>
      <xdr:nvPicPr>
        <xdr:cNvPr id="1445" name="Obraz 623" descr="Bez tytułu.png">
          <a:extLst>
            <a:ext uri="{FF2B5EF4-FFF2-40B4-BE49-F238E27FC236}">
              <a16:creationId xmlns=""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01050" y="379133100"/>
          <a:ext cx="106475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376</xdr:row>
      <xdr:rowOff>0</xdr:rowOff>
    </xdr:from>
    <xdr:to>
      <xdr:col>9</xdr:col>
      <xdr:colOff>1016000</xdr:colOff>
      <xdr:row>376</xdr:row>
      <xdr:rowOff>533400</xdr:rowOff>
    </xdr:to>
    <xdr:pic>
      <xdr:nvPicPr>
        <xdr:cNvPr id="1446" name="Picture 2524">
          <a:extLst>
            <a:ext uri="{FF2B5EF4-FFF2-40B4-BE49-F238E27FC236}">
              <a16:creationId xmlns="" xmlns:a16="http://schemas.microsoft.com/office/drawing/2014/main" id="{00000000-0008-0000-0000-0000A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544300" y="379133100"/>
          <a:ext cx="1016000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333375</xdr:colOff>
      <xdr:row>378</xdr:row>
      <xdr:rowOff>301624</xdr:rowOff>
    </xdr:from>
    <xdr:to>
      <xdr:col>0</xdr:col>
      <xdr:colOff>1888625</xdr:colOff>
      <xdr:row>381</xdr:row>
      <xdr:rowOff>164083</xdr:rowOff>
    </xdr:to>
    <xdr:pic>
      <xdr:nvPicPr>
        <xdr:cNvPr id="1447" name="Obraz 1446" descr="IMG_1556.jpg">
          <a:extLst>
            <a:ext uri="{FF2B5EF4-FFF2-40B4-BE49-F238E27FC236}">
              <a16:creationId xmlns=""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333375" y="328104499"/>
          <a:ext cx="1555250" cy="176745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387</xdr:row>
      <xdr:rowOff>453537</xdr:rowOff>
    </xdr:from>
    <xdr:to>
      <xdr:col>0</xdr:col>
      <xdr:colOff>2047874</xdr:colOff>
      <xdr:row>388</xdr:row>
      <xdr:rowOff>450852</xdr:rowOff>
    </xdr:to>
    <xdr:pic>
      <xdr:nvPicPr>
        <xdr:cNvPr id="1450" name="Obraz 1449" descr="_MG_4432.jpg">
          <a:extLst>
            <a:ext uri="{FF2B5EF4-FFF2-40B4-BE49-F238E27FC236}">
              <a16:creationId xmlns=""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42875" y="334146037"/>
          <a:ext cx="1904999" cy="1267315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386</xdr:row>
      <xdr:rowOff>0</xdr:rowOff>
    </xdr:from>
    <xdr:to>
      <xdr:col>9</xdr:col>
      <xdr:colOff>0</xdr:colOff>
      <xdr:row>386</xdr:row>
      <xdr:rowOff>536575</xdr:rowOff>
    </xdr:to>
    <xdr:pic>
      <xdr:nvPicPr>
        <xdr:cNvPr id="1451" name="Picture 13">
          <a:extLst>
            <a:ext uri="{FF2B5EF4-FFF2-40B4-BE49-F238E27FC236}">
              <a16:creationId xmlns="" xmlns:a16="http://schemas.microsoft.com/office/drawing/2014/main" id="{00000000-0008-0000-0000-0000AB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96550" y="390067800"/>
          <a:ext cx="1047750" cy="536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0</xdr:colOff>
      <xdr:row>386</xdr:row>
      <xdr:rowOff>0</xdr:rowOff>
    </xdr:from>
    <xdr:to>
      <xdr:col>11</xdr:col>
      <xdr:colOff>17009</xdr:colOff>
      <xdr:row>386</xdr:row>
      <xdr:rowOff>533400</xdr:rowOff>
    </xdr:to>
    <xdr:pic>
      <xdr:nvPicPr>
        <xdr:cNvPr id="1452" name="Picture 2524">
          <a:extLst>
            <a:ext uri="{FF2B5EF4-FFF2-40B4-BE49-F238E27FC236}">
              <a16:creationId xmlns="" xmlns:a16="http://schemas.microsoft.com/office/drawing/2014/main" id="{00000000-0008-0000-0000-0000A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592050" y="390067800"/>
          <a:ext cx="1064759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38735</xdr:colOff>
      <xdr:row>391</xdr:row>
      <xdr:rowOff>31115</xdr:rowOff>
    </xdr:from>
    <xdr:to>
      <xdr:col>6</xdr:col>
      <xdr:colOff>1023076</xdr:colOff>
      <xdr:row>391</xdr:row>
      <xdr:rowOff>545465</xdr:rowOff>
    </xdr:to>
    <xdr:pic>
      <xdr:nvPicPr>
        <xdr:cNvPr id="1453" name="Picture 60436">
          <a:extLst>
            <a:ext uri="{FF2B5EF4-FFF2-40B4-BE49-F238E27FC236}">
              <a16:creationId xmlns="" xmlns:a16="http://schemas.microsoft.com/office/drawing/2014/main" id="{00000000-0008-0000-0000-0000A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439785" y="394499465"/>
          <a:ext cx="98434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1012825</xdr:colOff>
      <xdr:row>391</xdr:row>
      <xdr:rowOff>15240</xdr:rowOff>
    </xdr:from>
    <xdr:to>
      <xdr:col>7</xdr:col>
      <xdr:colOff>1000125</xdr:colOff>
      <xdr:row>391</xdr:row>
      <xdr:rowOff>552450</xdr:rowOff>
    </xdr:to>
    <xdr:pic>
      <xdr:nvPicPr>
        <xdr:cNvPr id="1456" name="Picture 60413">
          <a:extLst>
            <a:ext uri="{FF2B5EF4-FFF2-40B4-BE49-F238E27FC236}">
              <a16:creationId xmlns="" xmlns:a16="http://schemas.microsoft.com/office/drawing/2014/main" id="{00000000-0008-0000-0000-0000B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413875" y="394483590"/>
          <a:ext cx="1035050" cy="537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181841</xdr:colOff>
      <xdr:row>392</xdr:row>
      <xdr:rowOff>366301</xdr:rowOff>
    </xdr:from>
    <xdr:to>
      <xdr:col>0</xdr:col>
      <xdr:colOff>1793874</xdr:colOff>
      <xdr:row>393</xdr:row>
      <xdr:rowOff>247164</xdr:rowOff>
    </xdr:to>
    <xdr:pic>
      <xdr:nvPicPr>
        <xdr:cNvPr id="1458" name="Obraz 1457" descr="_MG_4617.jpg">
          <a:extLst>
            <a:ext uri="{FF2B5EF4-FFF2-40B4-BE49-F238E27FC236}">
              <a16:creationId xmlns=""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81841" y="395406151"/>
          <a:ext cx="1612033" cy="1144513"/>
        </a:xfrm>
        <a:prstGeom prst="rect">
          <a:avLst/>
        </a:prstGeom>
      </xdr:spPr>
    </xdr:pic>
    <xdr:clientData/>
  </xdr:twoCellAnchor>
  <xdr:twoCellAnchor>
    <xdr:from>
      <xdr:col>7</xdr:col>
      <xdr:colOff>63499</xdr:colOff>
      <xdr:row>400</xdr:row>
      <xdr:rowOff>0</xdr:rowOff>
    </xdr:from>
    <xdr:to>
      <xdr:col>7</xdr:col>
      <xdr:colOff>1108527</xdr:colOff>
      <xdr:row>400</xdr:row>
      <xdr:rowOff>533400</xdr:rowOff>
    </xdr:to>
    <xdr:pic>
      <xdr:nvPicPr>
        <xdr:cNvPr id="1472" name="Picture 2469">
          <a:extLst>
            <a:ext uri="{FF2B5EF4-FFF2-40B4-BE49-F238E27FC236}">
              <a16:creationId xmlns="" xmlns:a16="http://schemas.microsoft.com/office/drawing/2014/main" id="{00000000-0008-0000-0000-0000C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9512299" y="400431000"/>
          <a:ext cx="987878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663348</xdr:colOff>
      <xdr:row>405</xdr:row>
      <xdr:rowOff>178349</xdr:rowOff>
    </xdr:from>
    <xdr:to>
      <xdr:col>0</xdr:col>
      <xdr:colOff>1564821</xdr:colOff>
      <xdr:row>405</xdr:row>
      <xdr:rowOff>1346602</xdr:rowOff>
    </xdr:to>
    <xdr:pic>
      <xdr:nvPicPr>
        <xdr:cNvPr id="1487" name="Obraz 1486" descr="_MG_4298.jpg">
          <a:extLst>
            <a:ext uri="{FF2B5EF4-FFF2-40B4-BE49-F238E27FC236}">
              <a16:creationId xmlns=""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663348" y="405009899"/>
          <a:ext cx="901473" cy="116825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404</xdr:row>
      <xdr:rowOff>0</xdr:rowOff>
    </xdr:from>
    <xdr:to>
      <xdr:col>6</xdr:col>
      <xdr:colOff>1020536</xdr:colOff>
      <xdr:row>404</xdr:row>
      <xdr:rowOff>514350</xdr:rowOff>
    </xdr:to>
    <xdr:pic>
      <xdr:nvPicPr>
        <xdr:cNvPr id="1488" name="Picture 60436">
          <a:extLst>
            <a:ext uri="{FF2B5EF4-FFF2-40B4-BE49-F238E27FC236}">
              <a16:creationId xmlns="" xmlns:a16="http://schemas.microsoft.com/office/drawing/2014/main" id="{00000000-0008-0000-0000-0000D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8401050" y="404279100"/>
          <a:ext cx="1020536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404</xdr:row>
      <xdr:rowOff>0</xdr:rowOff>
    </xdr:from>
    <xdr:to>
      <xdr:col>8</xdr:col>
      <xdr:colOff>953</xdr:colOff>
      <xdr:row>404</xdr:row>
      <xdr:rowOff>533400</xdr:rowOff>
    </xdr:to>
    <xdr:pic>
      <xdr:nvPicPr>
        <xdr:cNvPr id="1489" name="Picture 60413">
          <a:extLst>
            <a:ext uri="{FF2B5EF4-FFF2-40B4-BE49-F238E27FC236}">
              <a16:creationId xmlns="" xmlns:a16="http://schemas.microsoft.com/office/drawing/2014/main" id="{00000000-0008-0000-0000-0000D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448800" y="404279100"/>
          <a:ext cx="108204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400</xdr:row>
      <xdr:rowOff>0</xdr:rowOff>
    </xdr:from>
    <xdr:to>
      <xdr:col>7</xdr:col>
      <xdr:colOff>24946</xdr:colOff>
      <xdr:row>401</xdr:row>
      <xdr:rowOff>0</xdr:rowOff>
    </xdr:to>
    <xdr:pic>
      <xdr:nvPicPr>
        <xdr:cNvPr id="1491" name="Obraz 623" descr="Bez tytułu.png">
          <a:extLst>
            <a:ext uri="{FF2B5EF4-FFF2-40B4-BE49-F238E27FC236}">
              <a16:creationId xmlns=""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01050" y="400431000"/>
          <a:ext cx="1072696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867454</xdr:colOff>
      <xdr:row>408</xdr:row>
      <xdr:rowOff>0</xdr:rowOff>
    </xdr:from>
    <xdr:to>
      <xdr:col>5</xdr:col>
      <xdr:colOff>1003526</xdr:colOff>
      <xdr:row>408</xdr:row>
      <xdr:rowOff>533400</xdr:rowOff>
    </xdr:to>
    <xdr:pic>
      <xdr:nvPicPr>
        <xdr:cNvPr id="1492" name="Picture 117">
          <a:extLst>
            <a:ext uri="{FF2B5EF4-FFF2-40B4-BE49-F238E27FC236}">
              <a16:creationId xmlns="" xmlns:a16="http://schemas.microsoft.com/office/drawing/2014/main" id="{00000000-0008-0000-0000-0000D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25404" y="431082450"/>
          <a:ext cx="1031422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408</xdr:row>
      <xdr:rowOff>0</xdr:rowOff>
    </xdr:from>
    <xdr:to>
      <xdr:col>6</xdr:col>
      <xdr:colOff>34017</xdr:colOff>
      <xdr:row>408</xdr:row>
      <xdr:rowOff>533400</xdr:rowOff>
    </xdr:to>
    <xdr:pic>
      <xdr:nvPicPr>
        <xdr:cNvPr id="1493" name="Picture 119">
          <a:extLst>
            <a:ext uri="{FF2B5EF4-FFF2-40B4-BE49-F238E27FC236}">
              <a16:creationId xmlns="" xmlns:a16="http://schemas.microsoft.com/office/drawing/2014/main" id="{00000000-0008-0000-0000-0000D5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401050" y="431082450"/>
          <a:ext cx="34017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-1</xdr:colOff>
      <xdr:row>408</xdr:row>
      <xdr:rowOff>0</xdr:rowOff>
    </xdr:from>
    <xdr:to>
      <xdr:col>8</xdr:col>
      <xdr:colOff>34017</xdr:colOff>
      <xdr:row>408</xdr:row>
      <xdr:rowOff>533400</xdr:rowOff>
    </xdr:to>
    <xdr:pic>
      <xdr:nvPicPr>
        <xdr:cNvPr id="1494" name="Picture 142">
          <a:extLst>
            <a:ext uri="{FF2B5EF4-FFF2-40B4-BE49-F238E27FC236}">
              <a16:creationId xmlns="" xmlns:a16="http://schemas.microsoft.com/office/drawing/2014/main" id="{00000000-0008-0000-0000-0000D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448799" y="431082450"/>
          <a:ext cx="1081768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31749</xdr:colOff>
      <xdr:row>408</xdr:row>
      <xdr:rowOff>31749</xdr:rowOff>
    </xdr:from>
    <xdr:to>
      <xdr:col>9</xdr:col>
      <xdr:colOff>1031874</xdr:colOff>
      <xdr:row>408</xdr:row>
      <xdr:rowOff>441324</xdr:rowOff>
    </xdr:to>
    <xdr:pic>
      <xdr:nvPicPr>
        <xdr:cNvPr id="1498" name="Picture 168">
          <a:extLst>
            <a:ext uri="{FF2B5EF4-FFF2-40B4-BE49-F238E27FC236}">
              <a16:creationId xmlns="" xmlns:a16="http://schemas.microsoft.com/office/drawing/2014/main" id="{00000000-0008-0000-0000-0000D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3192124" y="310673749"/>
          <a:ext cx="1000125" cy="409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38099</xdr:colOff>
      <xdr:row>408</xdr:row>
      <xdr:rowOff>0</xdr:rowOff>
    </xdr:from>
    <xdr:to>
      <xdr:col>7</xdr:col>
      <xdr:colOff>0</xdr:colOff>
      <xdr:row>408</xdr:row>
      <xdr:rowOff>533400</xdr:rowOff>
    </xdr:to>
    <xdr:pic>
      <xdr:nvPicPr>
        <xdr:cNvPr id="1503" name="Picture 121">
          <a:extLst>
            <a:ext uri="{FF2B5EF4-FFF2-40B4-BE49-F238E27FC236}">
              <a16:creationId xmlns="" xmlns:a16="http://schemas.microsoft.com/office/drawing/2014/main" id="{00000000-0008-0000-0000-0000DF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8439149" y="431082450"/>
          <a:ext cx="1009651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408</xdr:row>
      <xdr:rowOff>0</xdr:rowOff>
    </xdr:from>
    <xdr:to>
      <xdr:col>8</xdr:col>
      <xdr:colOff>1016000</xdr:colOff>
      <xdr:row>408</xdr:row>
      <xdr:rowOff>533400</xdr:rowOff>
    </xdr:to>
    <xdr:pic>
      <xdr:nvPicPr>
        <xdr:cNvPr id="1506" name="Picture 144">
          <a:extLst>
            <a:ext uri="{FF2B5EF4-FFF2-40B4-BE49-F238E27FC236}">
              <a16:creationId xmlns="" xmlns:a16="http://schemas.microsoft.com/office/drawing/2014/main" id="{00000000-0008-0000-0000-0000E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496550" y="431082450"/>
          <a:ext cx="1016000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15875</xdr:colOff>
      <xdr:row>408</xdr:row>
      <xdr:rowOff>15875</xdr:rowOff>
    </xdr:from>
    <xdr:to>
      <xdr:col>11</xdr:col>
      <xdr:colOff>1000125</xdr:colOff>
      <xdr:row>408</xdr:row>
      <xdr:rowOff>434975</xdr:rowOff>
    </xdr:to>
    <xdr:pic>
      <xdr:nvPicPr>
        <xdr:cNvPr id="1508" name="Picture 11">
          <a:extLst>
            <a:ext uri="{FF2B5EF4-FFF2-40B4-BE49-F238E27FC236}">
              <a16:creationId xmlns="" xmlns:a16="http://schemas.microsoft.com/office/drawing/2014/main" id="{00000000-0008-0000-0000-0000E4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5751175" y="431098325"/>
          <a:ext cx="984250" cy="419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533401</xdr:colOff>
      <xdr:row>409</xdr:row>
      <xdr:rowOff>101600</xdr:rowOff>
    </xdr:from>
    <xdr:to>
      <xdr:col>0</xdr:col>
      <xdr:colOff>1460501</xdr:colOff>
      <xdr:row>409</xdr:row>
      <xdr:rowOff>1175084</xdr:rowOff>
    </xdr:to>
    <xdr:pic>
      <xdr:nvPicPr>
        <xdr:cNvPr id="1509" name="Picture 68152">
          <a:extLst>
            <a:ext uri="{FF2B5EF4-FFF2-40B4-BE49-F238E27FC236}">
              <a16:creationId xmlns=""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33401" y="352082100"/>
          <a:ext cx="927100" cy="1073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412</xdr:row>
      <xdr:rowOff>0</xdr:rowOff>
    </xdr:from>
    <xdr:to>
      <xdr:col>8</xdr:col>
      <xdr:colOff>1031874</xdr:colOff>
      <xdr:row>412</xdr:row>
      <xdr:rowOff>533400</xdr:rowOff>
    </xdr:to>
    <xdr:pic>
      <xdr:nvPicPr>
        <xdr:cNvPr id="1510" name="Picture 59187">
          <a:extLst>
            <a:ext uri="{FF2B5EF4-FFF2-40B4-BE49-F238E27FC236}">
              <a16:creationId xmlns="" xmlns:a16="http://schemas.microsoft.com/office/drawing/2014/main" id="{00000000-0008-0000-0000-0000E6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515599" y="4356163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34636</xdr:colOff>
      <xdr:row>412</xdr:row>
      <xdr:rowOff>0</xdr:rowOff>
    </xdr:from>
    <xdr:to>
      <xdr:col>6</xdr:col>
      <xdr:colOff>1036410</xdr:colOff>
      <xdr:row>412</xdr:row>
      <xdr:rowOff>533400</xdr:rowOff>
    </xdr:to>
    <xdr:pic>
      <xdr:nvPicPr>
        <xdr:cNvPr id="1511" name="Picture 60281">
          <a:extLst>
            <a:ext uri="{FF2B5EF4-FFF2-40B4-BE49-F238E27FC236}">
              <a16:creationId xmlns="" xmlns:a16="http://schemas.microsoft.com/office/drawing/2014/main" id="{00000000-0008-0000-0000-0000E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435686" y="435616350"/>
          <a:ext cx="10017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412</xdr:row>
      <xdr:rowOff>0</xdr:rowOff>
    </xdr:from>
    <xdr:to>
      <xdr:col>7</xdr:col>
      <xdr:colOff>1021772</xdr:colOff>
      <xdr:row>412</xdr:row>
      <xdr:rowOff>533400</xdr:rowOff>
    </xdr:to>
    <xdr:pic>
      <xdr:nvPicPr>
        <xdr:cNvPr id="1513" name="Picture 60288">
          <a:extLst>
            <a:ext uri="{FF2B5EF4-FFF2-40B4-BE49-F238E27FC236}">
              <a16:creationId xmlns="" xmlns:a16="http://schemas.microsoft.com/office/drawing/2014/main" id="{00000000-0008-0000-0000-0000E9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467849" y="435616350"/>
          <a:ext cx="1002723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1047749</xdr:colOff>
      <xdr:row>412</xdr:row>
      <xdr:rowOff>19050</xdr:rowOff>
    </xdr:from>
    <xdr:to>
      <xdr:col>6</xdr:col>
      <xdr:colOff>1000124</xdr:colOff>
      <xdr:row>412</xdr:row>
      <xdr:rowOff>556531</xdr:rowOff>
    </xdr:to>
    <xdr:pic>
      <xdr:nvPicPr>
        <xdr:cNvPr id="1514" name="Picture 60298">
          <a:extLst>
            <a:ext uri="{FF2B5EF4-FFF2-40B4-BE49-F238E27FC236}">
              <a16:creationId xmlns="" xmlns:a16="http://schemas.microsoft.com/office/drawing/2014/main" id="{00000000-0008-0000-0000-0000E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8401049" y="435635400"/>
          <a:ext cx="100012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1047749</xdr:colOff>
      <xdr:row>412</xdr:row>
      <xdr:rowOff>0</xdr:rowOff>
    </xdr:from>
    <xdr:to>
      <xdr:col>8</xdr:col>
      <xdr:colOff>5194</xdr:colOff>
      <xdr:row>412</xdr:row>
      <xdr:rowOff>533400</xdr:rowOff>
    </xdr:to>
    <xdr:pic>
      <xdr:nvPicPr>
        <xdr:cNvPr id="1516" name="Picture 61053">
          <a:extLst>
            <a:ext uri="{FF2B5EF4-FFF2-40B4-BE49-F238E27FC236}">
              <a16:creationId xmlns="" xmlns:a16="http://schemas.microsoft.com/office/drawing/2014/main" id="{00000000-0008-0000-0000-0000EC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448799" y="435616350"/>
          <a:ext cx="109104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1047749</xdr:colOff>
      <xdr:row>412</xdr:row>
      <xdr:rowOff>19050</xdr:rowOff>
    </xdr:from>
    <xdr:to>
      <xdr:col>9</xdr:col>
      <xdr:colOff>1031874</xdr:colOff>
      <xdr:row>412</xdr:row>
      <xdr:rowOff>556531</xdr:rowOff>
    </xdr:to>
    <xdr:pic>
      <xdr:nvPicPr>
        <xdr:cNvPr id="1517" name="Picture 60293">
          <a:extLst>
            <a:ext uri="{FF2B5EF4-FFF2-40B4-BE49-F238E27FC236}">
              <a16:creationId xmlns="" xmlns:a16="http://schemas.microsoft.com/office/drawing/2014/main" id="{00000000-0008-0000-0000-0000ED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544299" y="435635400"/>
          <a:ext cx="103187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619125</xdr:colOff>
      <xdr:row>413</xdr:row>
      <xdr:rowOff>174624</xdr:rowOff>
    </xdr:from>
    <xdr:to>
      <xdr:col>0</xdr:col>
      <xdr:colOff>1350572</xdr:colOff>
      <xdr:row>413</xdr:row>
      <xdr:rowOff>1174750</xdr:rowOff>
    </xdr:to>
    <xdr:pic>
      <xdr:nvPicPr>
        <xdr:cNvPr id="1518" name="Picture 1063">
          <a:extLst>
            <a:ext uri="{FF2B5EF4-FFF2-40B4-BE49-F238E27FC236}">
              <a16:creationId xmlns=""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19125" y="355266624"/>
          <a:ext cx="731447" cy="100012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867454</xdr:colOff>
      <xdr:row>416</xdr:row>
      <xdr:rowOff>0</xdr:rowOff>
    </xdr:from>
    <xdr:to>
      <xdr:col>5</xdr:col>
      <xdr:colOff>1003526</xdr:colOff>
      <xdr:row>416</xdr:row>
      <xdr:rowOff>533400</xdr:rowOff>
    </xdr:to>
    <xdr:pic>
      <xdr:nvPicPr>
        <xdr:cNvPr id="1519" name="Picture 117">
          <a:extLst>
            <a:ext uri="{FF2B5EF4-FFF2-40B4-BE49-F238E27FC236}">
              <a16:creationId xmlns="" xmlns:a16="http://schemas.microsoft.com/office/drawing/2014/main" id="{00000000-0008-0000-0000-0000EF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25404" y="439978800"/>
          <a:ext cx="1031422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-1</xdr:colOff>
      <xdr:row>416</xdr:row>
      <xdr:rowOff>0</xdr:rowOff>
    </xdr:from>
    <xdr:to>
      <xdr:col>7</xdr:col>
      <xdr:colOff>34017</xdr:colOff>
      <xdr:row>416</xdr:row>
      <xdr:rowOff>533400</xdr:rowOff>
    </xdr:to>
    <xdr:pic>
      <xdr:nvPicPr>
        <xdr:cNvPr id="1520" name="Picture 119">
          <a:extLst>
            <a:ext uri="{FF2B5EF4-FFF2-40B4-BE49-F238E27FC236}">
              <a16:creationId xmlns="" xmlns:a16="http://schemas.microsoft.com/office/drawing/2014/main" id="{00000000-0008-0000-0000-0000F0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401049" y="439978800"/>
          <a:ext cx="1081768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46038</xdr:colOff>
      <xdr:row>416</xdr:row>
      <xdr:rowOff>7937</xdr:rowOff>
    </xdr:from>
    <xdr:to>
      <xdr:col>8</xdr:col>
      <xdr:colOff>1030288</xdr:colOff>
      <xdr:row>416</xdr:row>
      <xdr:rowOff>419099</xdr:rowOff>
    </xdr:to>
    <xdr:pic>
      <xdr:nvPicPr>
        <xdr:cNvPr id="1521" name="Picture 140">
          <a:extLst>
            <a:ext uri="{FF2B5EF4-FFF2-40B4-BE49-F238E27FC236}">
              <a16:creationId xmlns="" xmlns:a16="http://schemas.microsoft.com/office/drawing/2014/main" id="{00000000-0008-0000-0000-0000F1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079163" y="388773458"/>
          <a:ext cx="984250" cy="41116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-1</xdr:colOff>
      <xdr:row>416</xdr:row>
      <xdr:rowOff>0</xdr:rowOff>
    </xdr:from>
    <xdr:to>
      <xdr:col>10</xdr:col>
      <xdr:colOff>34017</xdr:colOff>
      <xdr:row>416</xdr:row>
      <xdr:rowOff>533400</xdr:rowOff>
    </xdr:to>
    <xdr:pic>
      <xdr:nvPicPr>
        <xdr:cNvPr id="1522" name="Picture 142">
          <a:extLst>
            <a:ext uri="{FF2B5EF4-FFF2-40B4-BE49-F238E27FC236}">
              <a16:creationId xmlns="" xmlns:a16="http://schemas.microsoft.com/office/drawing/2014/main" id="{00000000-0008-0000-0000-0000F2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544299" y="439978800"/>
          <a:ext cx="1081768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-1</xdr:colOff>
      <xdr:row>416</xdr:row>
      <xdr:rowOff>0</xdr:rowOff>
    </xdr:from>
    <xdr:to>
      <xdr:col>12</xdr:col>
      <xdr:colOff>0</xdr:colOff>
      <xdr:row>417</xdr:row>
      <xdr:rowOff>0</xdr:rowOff>
    </xdr:to>
    <xdr:pic>
      <xdr:nvPicPr>
        <xdr:cNvPr id="1527" name="Picture 166">
          <a:extLst>
            <a:ext uri="{FF2B5EF4-FFF2-40B4-BE49-F238E27FC236}">
              <a16:creationId xmlns="" xmlns:a16="http://schemas.microsoft.com/office/drawing/2014/main" id="{00000000-0008-0000-0000-0000F7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3639799" y="439978800"/>
          <a:ext cx="1047751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38099</xdr:colOff>
      <xdr:row>416</xdr:row>
      <xdr:rowOff>0</xdr:rowOff>
    </xdr:from>
    <xdr:to>
      <xdr:col>8</xdr:col>
      <xdr:colOff>15874</xdr:colOff>
      <xdr:row>416</xdr:row>
      <xdr:rowOff>533400</xdr:rowOff>
    </xdr:to>
    <xdr:pic>
      <xdr:nvPicPr>
        <xdr:cNvPr id="1528" name="Picture 121">
          <a:extLst>
            <a:ext uri="{FF2B5EF4-FFF2-40B4-BE49-F238E27FC236}">
              <a16:creationId xmlns="" xmlns:a16="http://schemas.microsoft.com/office/drawing/2014/main" id="{00000000-0008-0000-0000-0000F8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486899" y="439978800"/>
          <a:ext cx="102552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0</xdr:colOff>
      <xdr:row>416</xdr:row>
      <xdr:rowOff>0</xdr:rowOff>
    </xdr:from>
    <xdr:to>
      <xdr:col>10</xdr:col>
      <xdr:colOff>1016000</xdr:colOff>
      <xdr:row>416</xdr:row>
      <xdr:rowOff>533400</xdr:rowOff>
    </xdr:to>
    <xdr:pic>
      <xdr:nvPicPr>
        <xdr:cNvPr id="1535" name="Picture 144">
          <a:extLst>
            <a:ext uri="{FF2B5EF4-FFF2-40B4-BE49-F238E27FC236}">
              <a16:creationId xmlns="" xmlns:a16="http://schemas.microsoft.com/office/drawing/2014/main" id="{00000000-0008-0000-0000-0000FF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2592050" y="439978800"/>
          <a:ext cx="1016000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552450</xdr:colOff>
      <xdr:row>417</xdr:row>
      <xdr:rowOff>95250</xdr:rowOff>
    </xdr:from>
    <xdr:to>
      <xdr:col>0</xdr:col>
      <xdr:colOff>1412875</xdr:colOff>
      <xdr:row>417</xdr:row>
      <xdr:rowOff>1107385</xdr:rowOff>
    </xdr:to>
    <xdr:pic>
      <xdr:nvPicPr>
        <xdr:cNvPr id="1537" name="Picture 68075">
          <a:extLst>
            <a:ext uri="{FF2B5EF4-FFF2-40B4-BE49-F238E27FC236}">
              <a16:creationId xmlns=""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52450" y="358171750"/>
          <a:ext cx="860425" cy="1012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420</xdr:row>
      <xdr:rowOff>0</xdr:rowOff>
    </xdr:from>
    <xdr:to>
      <xdr:col>8</xdr:col>
      <xdr:colOff>1012825</xdr:colOff>
      <xdr:row>420</xdr:row>
      <xdr:rowOff>533400</xdr:rowOff>
    </xdr:to>
    <xdr:pic>
      <xdr:nvPicPr>
        <xdr:cNvPr id="1555" name="Picture 59187">
          <a:extLst>
            <a:ext uri="{FF2B5EF4-FFF2-40B4-BE49-F238E27FC236}">
              <a16:creationId xmlns="" xmlns:a16="http://schemas.microsoft.com/office/drawing/2014/main" id="{00000000-0008-0000-0000-000013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496550" y="44451270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34636</xdr:colOff>
      <xdr:row>420</xdr:row>
      <xdr:rowOff>0</xdr:rowOff>
    </xdr:from>
    <xdr:to>
      <xdr:col>6</xdr:col>
      <xdr:colOff>1036410</xdr:colOff>
      <xdr:row>420</xdr:row>
      <xdr:rowOff>533400</xdr:rowOff>
    </xdr:to>
    <xdr:pic>
      <xdr:nvPicPr>
        <xdr:cNvPr id="1556" name="Picture 60281">
          <a:extLst>
            <a:ext uri="{FF2B5EF4-FFF2-40B4-BE49-F238E27FC236}">
              <a16:creationId xmlns="" xmlns:a16="http://schemas.microsoft.com/office/drawing/2014/main" id="{00000000-0008-0000-0000-000014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435686" y="444512700"/>
          <a:ext cx="10017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420</xdr:row>
      <xdr:rowOff>0</xdr:rowOff>
    </xdr:from>
    <xdr:to>
      <xdr:col>7</xdr:col>
      <xdr:colOff>1021772</xdr:colOff>
      <xdr:row>420</xdr:row>
      <xdr:rowOff>533400</xdr:rowOff>
    </xdr:to>
    <xdr:pic>
      <xdr:nvPicPr>
        <xdr:cNvPr id="1560" name="Picture 60288">
          <a:extLst>
            <a:ext uri="{FF2B5EF4-FFF2-40B4-BE49-F238E27FC236}">
              <a16:creationId xmlns="" xmlns:a16="http://schemas.microsoft.com/office/drawing/2014/main" id="{00000000-0008-0000-0000-000018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9467849" y="444512700"/>
          <a:ext cx="1002723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1047749</xdr:colOff>
      <xdr:row>420</xdr:row>
      <xdr:rowOff>19050</xdr:rowOff>
    </xdr:from>
    <xdr:to>
      <xdr:col>6</xdr:col>
      <xdr:colOff>1000124</xdr:colOff>
      <xdr:row>420</xdr:row>
      <xdr:rowOff>556531</xdr:rowOff>
    </xdr:to>
    <xdr:pic>
      <xdr:nvPicPr>
        <xdr:cNvPr id="1561" name="Picture 60298">
          <a:extLst>
            <a:ext uri="{FF2B5EF4-FFF2-40B4-BE49-F238E27FC236}">
              <a16:creationId xmlns="" xmlns:a16="http://schemas.microsoft.com/office/drawing/2014/main" id="{00000000-0008-0000-0000-000019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8401049" y="444531750"/>
          <a:ext cx="100012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1047749</xdr:colOff>
      <xdr:row>420</xdr:row>
      <xdr:rowOff>0</xdr:rowOff>
    </xdr:from>
    <xdr:to>
      <xdr:col>8</xdr:col>
      <xdr:colOff>5194</xdr:colOff>
      <xdr:row>420</xdr:row>
      <xdr:rowOff>533400</xdr:rowOff>
    </xdr:to>
    <xdr:pic>
      <xdr:nvPicPr>
        <xdr:cNvPr id="1562" name="Picture 61053">
          <a:extLst>
            <a:ext uri="{FF2B5EF4-FFF2-40B4-BE49-F238E27FC236}">
              <a16:creationId xmlns="" xmlns:a16="http://schemas.microsoft.com/office/drawing/2014/main" id="{00000000-0008-0000-0000-00001A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448799" y="444512700"/>
          <a:ext cx="109104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420</xdr:row>
      <xdr:rowOff>19050</xdr:rowOff>
    </xdr:from>
    <xdr:to>
      <xdr:col>8</xdr:col>
      <xdr:colOff>1031875</xdr:colOff>
      <xdr:row>420</xdr:row>
      <xdr:rowOff>556531</xdr:rowOff>
    </xdr:to>
    <xdr:pic>
      <xdr:nvPicPr>
        <xdr:cNvPr id="1563" name="Picture 60293">
          <a:extLst>
            <a:ext uri="{FF2B5EF4-FFF2-40B4-BE49-F238E27FC236}">
              <a16:creationId xmlns="" xmlns:a16="http://schemas.microsoft.com/office/drawing/2014/main" id="{00000000-0008-0000-0000-00001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496550" y="444531750"/>
          <a:ext cx="1031875" cy="53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578166</xdr:colOff>
      <xdr:row>421</xdr:row>
      <xdr:rowOff>72507</xdr:rowOff>
    </xdr:from>
    <xdr:to>
      <xdr:col>0</xdr:col>
      <xdr:colOff>1444625</xdr:colOff>
      <xdr:row>421</xdr:row>
      <xdr:rowOff>1101207</xdr:rowOff>
    </xdr:to>
    <xdr:pic>
      <xdr:nvPicPr>
        <xdr:cNvPr id="1564" name="Obraz 1563" descr="Osłonka storczyk transp kwad T02 zielony.jpg">
          <a:extLst>
            <a:ext uri="{FF2B5EF4-FFF2-40B4-BE49-F238E27FC236}">
              <a16:creationId xmlns=""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578166" y="361260507"/>
          <a:ext cx="866459" cy="1028700"/>
        </a:xfrm>
        <a:prstGeom prst="rect">
          <a:avLst/>
        </a:prstGeom>
      </xdr:spPr>
    </xdr:pic>
    <xdr:clientData/>
  </xdr:twoCellAnchor>
  <xdr:twoCellAnchor>
    <xdr:from>
      <xdr:col>4</xdr:col>
      <xdr:colOff>9524</xdr:colOff>
      <xdr:row>424</xdr:row>
      <xdr:rowOff>9525</xdr:rowOff>
    </xdr:from>
    <xdr:to>
      <xdr:col>5</xdr:col>
      <xdr:colOff>1020535</xdr:colOff>
      <xdr:row>424</xdr:row>
      <xdr:rowOff>542925</xdr:rowOff>
    </xdr:to>
    <xdr:pic>
      <xdr:nvPicPr>
        <xdr:cNvPr id="1579" name="Picture 2461">
          <a:extLst>
            <a:ext uri="{FF2B5EF4-FFF2-40B4-BE49-F238E27FC236}">
              <a16:creationId xmlns="" xmlns:a16="http://schemas.microsoft.com/office/drawing/2014/main" id="{00000000-0008-0000-0000-00002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53300" y="435606825"/>
          <a:ext cx="102053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19049</xdr:colOff>
      <xdr:row>424</xdr:row>
      <xdr:rowOff>9525</xdr:rowOff>
    </xdr:from>
    <xdr:to>
      <xdr:col>6</xdr:col>
      <xdr:colOff>1054552</xdr:colOff>
      <xdr:row>424</xdr:row>
      <xdr:rowOff>542925</xdr:rowOff>
    </xdr:to>
    <xdr:pic>
      <xdr:nvPicPr>
        <xdr:cNvPr id="1580" name="Picture 2465">
          <a:extLst>
            <a:ext uri="{FF2B5EF4-FFF2-40B4-BE49-F238E27FC236}">
              <a16:creationId xmlns="" xmlns:a16="http://schemas.microsoft.com/office/drawing/2014/main" id="{00000000-0008-0000-0000-00002C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420099" y="435606825"/>
          <a:ext cx="1025978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19050</xdr:colOff>
      <xdr:row>424</xdr:row>
      <xdr:rowOff>19050</xdr:rowOff>
    </xdr:from>
    <xdr:to>
      <xdr:col>8</xdr:col>
      <xdr:colOff>1071562</xdr:colOff>
      <xdr:row>425</xdr:row>
      <xdr:rowOff>8165</xdr:rowOff>
    </xdr:to>
    <xdr:pic>
      <xdr:nvPicPr>
        <xdr:cNvPr id="1581" name="Picture 2469">
          <a:extLst>
            <a:ext uri="{FF2B5EF4-FFF2-40B4-BE49-F238E27FC236}">
              <a16:creationId xmlns="" xmlns:a16="http://schemas.microsoft.com/office/drawing/2014/main" id="{00000000-0008-0000-0000-00002D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515600" y="435616350"/>
          <a:ext cx="1033462" cy="54156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485775</xdr:colOff>
      <xdr:row>425</xdr:row>
      <xdr:rowOff>95250</xdr:rowOff>
    </xdr:from>
    <xdr:to>
      <xdr:col>0</xdr:col>
      <xdr:colOff>1498600</xdr:colOff>
      <xdr:row>425</xdr:row>
      <xdr:rowOff>1250949</xdr:rowOff>
    </xdr:to>
    <xdr:pic>
      <xdr:nvPicPr>
        <xdr:cNvPr id="1586" name="Obraz 140">
          <a:extLst>
            <a:ext uri="{FF2B5EF4-FFF2-40B4-BE49-F238E27FC236}">
              <a16:creationId xmlns=""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85775" y="364378875"/>
          <a:ext cx="1012825" cy="115569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0</xdr:colOff>
      <xdr:row>424</xdr:row>
      <xdr:rowOff>19050</xdr:rowOff>
    </xdr:from>
    <xdr:to>
      <xdr:col>9</xdr:col>
      <xdr:colOff>31750</xdr:colOff>
      <xdr:row>424</xdr:row>
      <xdr:rowOff>552450</xdr:rowOff>
    </xdr:to>
    <xdr:pic>
      <xdr:nvPicPr>
        <xdr:cNvPr id="1587" name="Picture 2524">
          <a:extLst>
            <a:ext uri="{FF2B5EF4-FFF2-40B4-BE49-F238E27FC236}">
              <a16:creationId xmlns="" xmlns:a16="http://schemas.microsoft.com/office/drawing/2014/main" id="{00000000-0008-0000-0000-000033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544300" y="435616350"/>
          <a:ext cx="317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625475</xdr:colOff>
      <xdr:row>429</xdr:row>
      <xdr:rowOff>115909</xdr:rowOff>
    </xdr:from>
    <xdr:to>
      <xdr:col>0</xdr:col>
      <xdr:colOff>1524000</xdr:colOff>
      <xdr:row>429</xdr:row>
      <xdr:rowOff>1186754</xdr:rowOff>
    </xdr:to>
    <xdr:pic>
      <xdr:nvPicPr>
        <xdr:cNvPr id="1589" name="Obraz 565" descr="_MG_1444.jpg">
          <a:extLst>
            <a:ext uri="{FF2B5EF4-FFF2-40B4-BE49-F238E27FC236}">
              <a16:creationId xmlns=""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625475" y="367495159"/>
          <a:ext cx="898525" cy="1070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428</xdr:row>
      <xdr:rowOff>19050</xdr:rowOff>
    </xdr:from>
    <xdr:to>
      <xdr:col>6</xdr:col>
      <xdr:colOff>933450</xdr:colOff>
      <xdr:row>429</xdr:row>
      <xdr:rowOff>0</xdr:rowOff>
    </xdr:to>
    <xdr:pic>
      <xdr:nvPicPr>
        <xdr:cNvPr id="1590" name="Picture 59638">
          <a:extLst>
            <a:ext uri="{FF2B5EF4-FFF2-40B4-BE49-F238E27FC236}">
              <a16:creationId xmlns="" xmlns:a16="http://schemas.microsoft.com/office/drawing/2014/main" id="{00000000-0008-0000-0000-00003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8401050" y="438912000"/>
          <a:ext cx="933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428</xdr:row>
      <xdr:rowOff>0</xdr:rowOff>
    </xdr:from>
    <xdr:to>
      <xdr:col>7</xdr:col>
      <xdr:colOff>15875</xdr:colOff>
      <xdr:row>428</xdr:row>
      <xdr:rowOff>533400</xdr:rowOff>
    </xdr:to>
    <xdr:pic>
      <xdr:nvPicPr>
        <xdr:cNvPr id="1591" name="Picture 59659">
          <a:extLst>
            <a:ext uri="{FF2B5EF4-FFF2-40B4-BE49-F238E27FC236}">
              <a16:creationId xmlns="" xmlns:a16="http://schemas.microsoft.com/office/drawing/2014/main" id="{00000000-0008-0000-0000-00003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401050" y="438892950"/>
          <a:ext cx="1063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31750</xdr:colOff>
      <xdr:row>428</xdr:row>
      <xdr:rowOff>19050</xdr:rowOff>
    </xdr:from>
    <xdr:to>
      <xdr:col>8</xdr:col>
      <xdr:colOff>1028700</xdr:colOff>
      <xdr:row>429</xdr:row>
      <xdr:rowOff>0</xdr:rowOff>
    </xdr:to>
    <xdr:pic>
      <xdr:nvPicPr>
        <xdr:cNvPr id="1592" name="Picture 59774">
          <a:extLst>
            <a:ext uri="{FF2B5EF4-FFF2-40B4-BE49-F238E27FC236}">
              <a16:creationId xmlns="" xmlns:a16="http://schemas.microsoft.com/office/drawing/2014/main" id="{00000000-0008-0000-0000-000038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28300" y="438912000"/>
          <a:ext cx="996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1111249</xdr:colOff>
      <xdr:row>428</xdr:row>
      <xdr:rowOff>0</xdr:rowOff>
    </xdr:from>
    <xdr:to>
      <xdr:col>7</xdr:col>
      <xdr:colOff>1027111</xdr:colOff>
      <xdr:row>428</xdr:row>
      <xdr:rowOff>533400</xdr:rowOff>
    </xdr:to>
    <xdr:pic>
      <xdr:nvPicPr>
        <xdr:cNvPr id="1593" name="Picture 61056">
          <a:extLst>
            <a:ext uri="{FF2B5EF4-FFF2-40B4-BE49-F238E27FC236}">
              <a16:creationId xmlns="" xmlns:a16="http://schemas.microsoft.com/office/drawing/2014/main" id="{00000000-0008-0000-0000-000039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445624" y="438892950"/>
          <a:ext cx="103028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301625</xdr:colOff>
      <xdr:row>433</xdr:row>
      <xdr:rowOff>571501</xdr:rowOff>
    </xdr:from>
    <xdr:to>
      <xdr:col>0</xdr:col>
      <xdr:colOff>2079625</xdr:colOff>
      <xdr:row>434</xdr:row>
      <xdr:rowOff>530635</xdr:rowOff>
    </xdr:to>
    <xdr:pic>
      <xdr:nvPicPr>
        <xdr:cNvPr id="1601" name="Obraz 573" descr="46.jpg">
          <a:extLst>
            <a:ext uri="{FF2B5EF4-FFF2-40B4-BE49-F238E27FC236}">
              <a16:creationId xmlns=""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01625" y="370998751"/>
          <a:ext cx="1778000" cy="1229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</xdr:colOff>
      <xdr:row>432</xdr:row>
      <xdr:rowOff>47625</xdr:rowOff>
    </xdr:from>
    <xdr:to>
      <xdr:col>13</xdr:col>
      <xdr:colOff>1031875</xdr:colOff>
      <xdr:row>432</xdr:row>
      <xdr:rowOff>504825</xdr:rowOff>
    </xdr:to>
    <xdr:pic>
      <xdr:nvPicPr>
        <xdr:cNvPr id="1602" name="Picture 5">
          <a:extLst>
            <a:ext uri="{FF2B5EF4-FFF2-40B4-BE49-F238E27FC236}">
              <a16:creationId xmlns="" xmlns:a16="http://schemas.microsoft.com/office/drawing/2014/main" id="{00000000-0008-0000-0000-000042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6313150" y="329072875"/>
          <a:ext cx="1022350" cy="457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9524</xdr:colOff>
      <xdr:row>432</xdr:row>
      <xdr:rowOff>9525</xdr:rowOff>
    </xdr:from>
    <xdr:to>
      <xdr:col>13</xdr:col>
      <xdr:colOff>31749</xdr:colOff>
      <xdr:row>432</xdr:row>
      <xdr:rowOff>542925</xdr:rowOff>
    </xdr:to>
    <xdr:pic>
      <xdr:nvPicPr>
        <xdr:cNvPr id="1603" name="Picture 9">
          <a:extLst>
            <a:ext uri="{FF2B5EF4-FFF2-40B4-BE49-F238E27FC236}">
              <a16:creationId xmlns="" xmlns:a16="http://schemas.microsoft.com/office/drawing/2014/main" id="{00000000-0008-0000-0000-000043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4697074" y="431072925"/>
          <a:ext cx="106997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9524</xdr:colOff>
      <xdr:row>432</xdr:row>
      <xdr:rowOff>9525</xdr:rowOff>
    </xdr:from>
    <xdr:to>
      <xdr:col>11</xdr:col>
      <xdr:colOff>1015999</xdr:colOff>
      <xdr:row>432</xdr:row>
      <xdr:rowOff>542925</xdr:rowOff>
    </xdr:to>
    <xdr:pic>
      <xdr:nvPicPr>
        <xdr:cNvPr id="1604" name="Picture 11">
          <a:extLst>
            <a:ext uri="{FF2B5EF4-FFF2-40B4-BE49-F238E27FC236}">
              <a16:creationId xmlns="" xmlns:a16="http://schemas.microsoft.com/office/drawing/2014/main" id="{00000000-0008-0000-0000-000044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3649324" y="431072925"/>
          <a:ext cx="100647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19050</xdr:colOff>
      <xdr:row>432</xdr:row>
      <xdr:rowOff>19050</xdr:rowOff>
    </xdr:from>
    <xdr:to>
      <xdr:col>10</xdr:col>
      <xdr:colOff>1016000</xdr:colOff>
      <xdr:row>432</xdr:row>
      <xdr:rowOff>552450</xdr:rowOff>
    </xdr:to>
    <xdr:pic>
      <xdr:nvPicPr>
        <xdr:cNvPr id="1605" name="Picture 13">
          <a:extLst>
            <a:ext uri="{FF2B5EF4-FFF2-40B4-BE49-F238E27FC236}">
              <a16:creationId xmlns="" xmlns:a16="http://schemas.microsoft.com/office/drawing/2014/main" id="{00000000-0008-0000-0000-000045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611100" y="431082450"/>
          <a:ext cx="996950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432</xdr:row>
      <xdr:rowOff>0</xdr:rowOff>
    </xdr:from>
    <xdr:to>
      <xdr:col>7</xdr:col>
      <xdr:colOff>17009</xdr:colOff>
      <xdr:row>432</xdr:row>
      <xdr:rowOff>533400</xdr:rowOff>
    </xdr:to>
    <xdr:pic>
      <xdr:nvPicPr>
        <xdr:cNvPr id="1606" name="Picture 2434">
          <a:extLst>
            <a:ext uri="{FF2B5EF4-FFF2-40B4-BE49-F238E27FC236}">
              <a16:creationId xmlns="" xmlns:a16="http://schemas.microsoft.com/office/drawing/2014/main" id="{00000000-0008-0000-0000-00004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401050" y="431063400"/>
          <a:ext cx="1064759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9525</xdr:colOff>
      <xdr:row>432</xdr:row>
      <xdr:rowOff>9525</xdr:rowOff>
    </xdr:from>
    <xdr:to>
      <xdr:col>7</xdr:col>
      <xdr:colOff>1063625</xdr:colOff>
      <xdr:row>432</xdr:row>
      <xdr:rowOff>542925</xdr:rowOff>
    </xdr:to>
    <xdr:pic>
      <xdr:nvPicPr>
        <xdr:cNvPr id="1607" name="Picture 2192">
          <a:extLst>
            <a:ext uri="{FF2B5EF4-FFF2-40B4-BE49-F238E27FC236}">
              <a16:creationId xmlns="" xmlns:a16="http://schemas.microsoft.com/office/drawing/2014/main" id="{00000000-0008-0000-0000-00004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9458325" y="431072925"/>
          <a:ext cx="1035050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19050</xdr:colOff>
      <xdr:row>432</xdr:row>
      <xdr:rowOff>0</xdr:rowOff>
    </xdr:from>
    <xdr:to>
      <xdr:col>10</xdr:col>
      <xdr:colOff>57830</xdr:colOff>
      <xdr:row>433</xdr:row>
      <xdr:rowOff>19050</xdr:rowOff>
    </xdr:to>
    <xdr:pic>
      <xdr:nvPicPr>
        <xdr:cNvPr id="1608" name="Picture 56240">
          <a:extLst>
            <a:ext uri="{FF2B5EF4-FFF2-40B4-BE49-F238E27FC236}">
              <a16:creationId xmlns=""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431063400"/>
          <a:ext cx="108653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19049</xdr:colOff>
      <xdr:row>432</xdr:row>
      <xdr:rowOff>19050</xdr:rowOff>
    </xdr:from>
    <xdr:to>
      <xdr:col>14</xdr:col>
      <xdr:colOff>1031874</xdr:colOff>
      <xdr:row>432</xdr:row>
      <xdr:rowOff>552450</xdr:rowOff>
    </xdr:to>
    <xdr:pic>
      <xdr:nvPicPr>
        <xdr:cNvPr id="1609" name="Picture 2524">
          <a:extLst>
            <a:ext uri="{FF2B5EF4-FFF2-40B4-BE49-F238E27FC236}">
              <a16:creationId xmlns="" xmlns:a16="http://schemas.microsoft.com/office/drawing/2014/main" id="{00000000-0008-0000-0000-000049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802099" y="431082450"/>
          <a:ext cx="101282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15</xdr:col>
      <xdr:colOff>0</xdr:colOff>
      <xdr:row>432</xdr:row>
      <xdr:rowOff>19050</xdr:rowOff>
    </xdr:from>
    <xdr:to>
      <xdr:col>15</xdr:col>
      <xdr:colOff>0</xdr:colOff>
      <xdr:row>433</xdr:row>
      <xdr:rowOff>0</xdr:rowOff>
    </xdr:to>
    <xdr:pic>
      <xdr:nvPicPr>
        <xdr:cNvPr id="1610" name="Picture 1207">
          <a:extLst>
            <a:ext uri="{FF2B5EF4-FFF2-40B4-BE49-F238E27FC236}">
              <a16:creationId xmlns="" xmlns:a16="http://schemas.microsoft.com/office/drawing/2014/main" id="{00000000-0008-0000-0000-00004A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7830800" y="431082450"/>
          <a:ext cx="0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9524</xdr:colOff>
      <xdr:row>432</xdr:row>
      <xdr:rowOff>9525</xdr:rowOff>
    </xdr:from>
    <xdr:to>
      <xdr:col>5</xdr:col>
      <xdr:colOff>1020535</xdr:colOff>
      <xdr:row>432</xdr:row>
      <xdr:rowOff>542925</xdr:rowOff>
    </xdr:to>
    <xdr:pic>
      <xdr:nvPicPr>
        <xdr:cNvPr id="1611" name="Picture 2461">
          <a:extLst>
            <a:ext uri="{FF2B5EF4-FFF2-40B4-BE49-F238E27FC236}">
              <a16:creationId xmlns="" xmlns:a16="http://schemas.microsoft.com/office/drawing/2014/main" id="{00000000-0008-0000-0000-00004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53300" y="431072925"/>
          <a:ext cx="102053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460375</xdr:colOff>
      <xdr:row>438</xdr:row>
      <xdr:rowOff>333374</xdr:rowOff>
    </xdr:from>
    <xdr:to>
      <xdr:col>0</xdr:col>
      <xdr:colOff>1568450</xdr:colOff>
      <xdr:row>439</xdr:row>
      <xdr:rowOff>771524</xdr:rowOff>
    </xdr:to>
    <xdr:pic>
      <xdr:nvPicPr>
        <xdr:cNvPr id="1651" name="Picture 2488">
          <a:extLst>
            <a:ext uri="{FF2B5EF4-FFF2-40B4-BE49-F238E27FC236}">
              <a16:creationId xmlns=""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60375" y="375078624"/>
          <a:ext cx="1108075" cy="170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19277</xdr:colOff>
      <xdr:row>437</xdr:row>
      <xdr:rowOff>31750</xdr:rowOff>
    </xdr:from>
    <xdr:to>
      <xdr:col>5</xdr:col>
      <xdr:colOff>1016000</xdr:colOff>
      <xdr:row>438</xdr:row>
      <xdr:rowOff>9525</xdr:rowOff>
    </xdr:to>
    <xdr:pic>
      <xdr:nvPicPr>
        <xdr:cNvPr id="1652" name="Picture 2451">
          <a:extLst>
            <a:ext uri="{FF2B5EF4-FFF2-40B4-BE49-F238E27FC236}">
              <a16:creationId xmlns="" xmlns:a16="http://schemas.microsoft.com/office/drawing/2014/main" id="{00000000-0008-0000-0000-000074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372577" y="441934600"/>
          <a:ext cx="996723" cy="492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437</xdr:row>
      <xdr:rowOff>0</xdr:rowOff>
    </xdr:from>
    <xdr:to>
      <xdr:col>7</xdr:col>
      <xdr:colOff>17009</xdr:colOff>
      <xdr:row>437</xdr:row>
      <xdr:rowOff>533400</xdr:rowOff>
    </xdr:to>
    <xdr:pic>
      <xdr:nvPicPr>
        <xdr:cNvPr id="1653" name="Picture 2447">
          <a:extLst>
            <a:ext uri="{FF2B5EF4-FFF2-40B4-BE49-F238E27FC236}">
              <a16:creationId xmlns="" xmlns:a16="http://schemas.microsoft.com/office/drawing/2014/main" id="{00000000-0008-0000-0000-000075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401050" y="441902850"/>
          <a:ext cx="106475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437</xdr:row>
      <xdr:rowOff>0</xdr:rowOff>
    </xdr:from>
    <xdr:to>
      <xdr:col>9</xdr:col>
      <xdr:colOff>17009</xdr:colOff>
      <xdr:row>437</xdr:row>
      <xdr:rowOff>533400</xdr:rowOff>
    </xdr:to>
    <xdr:pic>
      <xdr:nvPicPr>
        <xdr:cNvPr id="1654" name="Picture 2446">
          <a:extLst>
            <a:ext uri="{FF2B5EF4-FFF2-40B4-BE49-F238E27FC236}">
              <a16:creationId xmlns="" xmlns:a16="http://schemas.microsoft.com/office/drawing/2014/main" id="{00000000-0008-0000-0000-00007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96550" y="441902850"/>
          <a:ext cx="106475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63500</xdr:colOff>
      <xdr:row>437</xdr:row>
      <xdr:rowOff>15875</xdr:rowOff>
    </xdr:from>
    <xdr:to>
      <xdr:col>9</xdr:col>
      <xdr:colOff>996950</xdr:colOff>
      <xdr:row>437</xdr:row>
      <xdr:rowOff>549275</xdr:rowOff>
    </xdr:to>
    <xdr:pic>
      <xdr:nvPicPr>
        <xdr:cNvPr id="1655" name="Picture 2445">
          <a:extLst>
            <a:ext uri="{FF2B5EF4-FFF2-40B4-BE49-F238E27FC236}">
              <a16:creationId xmlns="" xmlns:a16="http://schemas.microsoft.com/office/drawing/2014/main" id="{00000000-0008-0000-0000-00007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1607800" y="441918725"/>
          <a:ext cx="933450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501650</xdr:colOff>
      <xdr:row>443</xdr:row>
      <xdr:rowOff>95250</xdr:rowOff>
    </xdr:from>
    <xdr:to>
      <xdr:col>0</xdr:col>
      <xdr:colOff>1263650</xdr:colOff>
      <xdr:row>444</xdr:row>
      <xdr:rowOff>647700</xdr:rowOff>
    </xdr:to>
    <xdr:pic>
      <xdr:nvPicPr>
        <xdr:cNvPr id="1656" name="Obraz 166">
          <a:extLst>
            <a:ext uri="{FF2B5EF4-FFF2-40B4-BE49-F238E27FC236}">
              <a16:creationId xmlns=""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01650" y="446551050"/>
          <a:ext cx="762000" cy="1562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1045029</xdr:colOff>
      <xdr:row>441</xdr:row>
      <xdr:rowOff>1015999</xdr:rowOff>
    </xdr:from>
    <xdr:to>
      <xdr:col>10</xdr:col>
      <xdr:colOff>21771</xdr:colOff>
      <xdr:row>442</xdr:row>
      <xdr:rowOff>492124</xdr:rowOff>
    </xdr:to>
    <xdr:pic>
      <xdr:nvPicPr>
        <xdr:cNvPr id="1657" name="Picture 59845">
          <a:extLst>
            <a:ext uri="{FF2B5EF4-FFF2-40B4-BE49-F238E27FC236}">
              <a16:creationId xmlns="" xmlns:a16="http://schemas.microsoft.com/office/drawing/2014/main" id="{00000000-0008-0000-0000-000079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541579" y="445938274"/>
          <a:ext cx="1072242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-1</xdr:colOff>
      <xdr:row>442</xdr:row>
      <xdr:rowOff>0</xdr:rowOff>
    </xdr:from>
    <xdr:to>
      <xdr:col>6</xdr:col>
      <xdr:colOff>1003526</xdr:colOff>
      <xdr:row>443</xdr:row>
      <xdr:rowOff>0</xdr:rowOff>
    </xdr:to>
    <xdr:pic>
      <xdr:nvPicPr>
        <xdr:cNvPr id="1658" name="Picture 59638">
          <a:extLst>
            <a:ext uri="{FF2B5EF4-FFF2-40B4-BE49-F238E27FC236}">
              <a16:creationId xmlns="" xmlns:a16="http://schemas.microsoft.com/office/drawing/2014/main" id="{00000000-0008-0000-0000-00007A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8401049" y="445941450"/>
          <a:ext cx="1003527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1047749</xdr:colOff>
      <xdr:row>442</xdr:row>
      <xdr:rowOff>25399</xdr:rowOff>
    </xdr:from>
    <xdr:to>
      <xdr:col>7</xdr:col>
      <xdr:colOff>1063624</xdr:colOff>
      <xdr:row>442</xdr:row>
      <xdr:rowOff>476250</xdr:rowOff>
    </xdr:to>
    <xdr:pic>
      <xdr:nvPicPr>
        <xdr:cNvPr id="1659" name="Picture 59659">
          <a:extLst>
            <a:ext uri="{FF2B5EF4-FFF2-40B4-BE49-F238E27FC236}">
              <a16:creationId xmlns="" xmlns:a16="http://schemas.microsoft.com/office/drawing/2014/main" id="{00000000-0008-0000-0000-00007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448799" y="445966849"/>
          <a:ext cx="1063625" cy="450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442</xdr:row>
      <xdr:rowOff>0</xdr:rowOff>
    </xdr:from>
    <xdr:to>
      <xdr:col>11</xdr:col>
      <xdr:colOff>15875</xdr:colOff>
      <xdr:row>443</xdr:row>
      <xdr:rowOff>19050</xdr:rowOff>
    </xdr:to>
    <xdr:pic>
      <xdr:nvPicPr>
        <xdr:cNvPr id="1660" name="Picture 59182">
          <a:extLst>
            <a:ext uri="{FF2B5EF4-FFF2-40B4-BE49-F238E27FC236}">
              <a16:creationId xmlns="" xmlns:a16="http://schemas.microsoft.com/office/drawing/2014/main" id="{00000000-0008-0000-0000-00007C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2592050" y="445941450"/>
          <a:ext cx="10636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442</xdr:row>
      <xdr:rowOff>0</xdr:rowOff>
    </xdr:from>
    <xdr:to>
      <xdr:col>8</xdr:col>
      <xdr:colOff>1021772</xdr:colOff>
      <xdr:row>442</xdr:row>
      <xdr:rowOff>438150</xdr:rowOff>
    </xdr:to>
    <xdr:pic>
      <xdr:nvPicPr>
        <xdr:cNvPr id="1661" name="Picture 60288">
          <a:extLst>
            <a:ext uri="{FF2B5EF4-FFF2-40B4-BE49-F238E27FC236}">
              <a16:creationId xmlns="" xmlns:a16="http://schemas.microsoft.com/office/drawing/2014/main" id="{00000000-0008-0000-0000-00007D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515599" y="445941450"/>
          <a:ext cx="1002723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19277</xdr:colOff>
      <xdr:row>447</xdr:row>
      <xdr:rowOff>31751</xdr:rowOff>
    </xdr:from>
    <xdr:to>
      <xdr:col>5</xdr:col>
      <xdr:colOff>1016000</xdr:colOff>
      <xdr:row>447</xdr:row>
      <xdr:rowOff>492125</xdr:rowOff>
    </xdr:to>
    <xdr:pic>
      <xdr:nvPicPr>
        <xdr:cNvPr id="1662" name="Picture 2451">
          <a:extLst>
            <a:ext uri="{FF2B5EF4-FFF2-40B4-BE49-F238E27FC236}">
              <a16:creationId xmlns="" xmlns:a16="http://schemas.microsoft.com/office/drawing/2014/main" id="{00000000-0008-0000-0000-00007E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372577" y="450526151"/>
          <a:ext cx="996723" cy="46037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0</xdr:colOff>
      <xdr:row>447</xdr:row>
      <xdr:rowOff>0</xdr:rowOff>
    </xdr:from>
    <xdr:to>
      <xdr:col>6</xdr:col>
      <xdr:colOff>17009</xdr:colOff>
      <xdr:row>447</xdr:row>
      <xdr:rowOff>533400</xdr:rowOff>
    </xdr:to>
    <xdr:pic>
      <xdr:nvPicPr>
        <xdr:cNvPr id="1663" name="Picture 2447">
          <a:extLst>
            <a:ext uri="{FF2B5EF4-FFF2-40B4-BE49-F238E27FC236}">
              <a16:creationId xmlns="" xmlns:a16="http://schemas.microsoft.com/office/drawing/2014/main" id="{00000000-0008-0000-0000-00007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401050" y="450494400"/>
          <a:ext cx="1700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447</xdr:row>
      <xdr:rowOff>0</xdr:rowOff>
    </xdr:from>
    <xdr:to>
      <xdr:col>9</xdr:col>
      <xdr:colOff>17009</xdr:colOff>
      <xdr:row>447</xdr:row>
      <xdr:rowOff>533400</xdr:rowOff>
    </xdr:to>
    <xdr:pic>
      <xdr:nvPicPr>
        <xdr:cNvPr id="1664" name="Picture 2446">
          <a:extLst>
            <a:ext uri="{FF2B5EF4-FFF2-40B4-BE49-F238E27FC236}">
              <a16:creationId xmlns="" xmlns:a16="http://schemas.microsoft.com/office/drawing/2014/main" id="{00000000-0008-0000-0000-000080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96550" y="450494400"/>
          <a:ext cx="1064759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9</xdr:col>
      <xdr:colOff>31749</xdr:colOff>
      <xdr:row>447</xdr:row>
      <xdr:rowOff>15875</xdr:rowOff>
    </xdr:from>
    <xdr:to>
      <xdr:col>10</xdr:col>
      <xdr:colOff>15874</xdr:colOff>
      <xdr:row>448</xdr:row>
      <xdr:rowOff>3175</xdr:rowOff>
    </xdr:to>
    <xdr:pic>
      <xdr:nvPicPr>
        <xdr:cNvPr id="1665" name="Picture 2445">
          <a:extLst>
            <a:ext uri="{FF2B5EF4-FFF2-40B4-BE49-F238E27FC236}">
              <a16:creationId xmlns="" xmlns:a16="http://schemas.microsoft.com/office/drawing/2014/main" id="{00000000-0008-0000-0000-000081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1576049" y="450510275"/>
          <a:ext cx="1031875" cy="501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0</xdr:colOff>
      <xdr:row>447</xdr:row>
      <xdr:rowOff>0</xdr:rowOff>
    </xdr:from>
    <xdr:to>
      <xdr:col>7</xdr:col>
      <xdr:colOff>1047750</xdr:colOff>
      <xdr:row>448</xdr:row>
      <xdr:rowOff>38100</xdr:rowOff>
    </xdr:to>
    <xdr:pic>
      <xdr:nvPicPr>
        <xdr:cNvPr id="1666" name="Obraz 625" descr="Bez tytułu.png">
          <a:extLst>
            <a:ext uri="{FF2B5EF4-FFF2-40B4-BE49-F238E27FC236}">
              <a16:creationId xmlns=""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448800" y="45049440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349250</xdr:colOff>
      <xdr:row>448</xdr:row>
      <xdr:rowOff>349250</xdr:rowOff>
    </xdr:from>
    <xdr:to>
      <xdr:col>0</xdr:col>
      <xdr:colOff>1501775</xdr:colOff>
      <xdr:row>449</xdr:row>
      <xdr:rowOff>390525</xdr:rowOff>
    </xdr:to>
    <xdr:pic>
      <xdr:nvPicPr>
        <xdr:cNvPr id="1667" name="Obraz 156">
          <a:extLst>
            <a:ext uri="{FF2B5EF4-FFF2-40B4-BE49-F238E27FC236}">
              <a16:creationId xmlns=""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49250" y="383730500"/>
          <a:ext cx="1152525" cy="1311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19050</xdr:colOff>
      <xdr:row>437</xdr:row>
      <xdr:rowOff>0</xdr:rowOff>
    </xdr:from>
    <xdr:to>
      <xdr:col>10</xdr:col>
      <xdr:colOff>0</xdr:colOff>
      <xdr:row>438</xdr:row>
      <xdr:rowOff>19050</xdr:rowOff>
    </xdr:to>
    <xdr:pic>
      <xdr:nvPicPr>
        <xdr:cNvPr id="1668" name="Picture 56240">
          <a:extLst>
            <a:ext uri="{FF2B5EF4-FFF2-40B4-BE49-F238E27FC236}">
              <a16:creationId xmlns=""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4419028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437</xdr:row>
      <xdr:rowOff>0</xdr:rowOff>
    </xdr:from>
    <xdr:to>
      <xdr:col>10</xdr:col>
      <xdr:colOff>57830</xdr:colOff>
      <xdr:row>438</xdr:row>
      <xdr:rowOff>19050</xdr:rowOff>
    </xdr:to>
    <xdr:pic>
      <xdr:nvPicPr>
        <xdr:cNvPr id="1669" name="Picture 56240">
          <a:extLst>
            <a:ext uri="{FF2B5EF4-FFF2-40B4-BE49-F238E27FC236}">
              <a16:creationId xmlns=""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563350" y="441902850"/>
          <a:ext cx="108653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452</xdr:row>
      <xdr:rowOff>0</xdr:rowOff>
    </xdr:from>
    <xdr:to>
      <xdr:col>8</xdr:col>
      <xdr:colOff>1016000</xdr:colOff>
      <xdr:row>452</xdr:row>
      <xdr:rowOff>533400</xdr:rowOff>
    </xdr:to>
    <xdr:pic>
      <xdr:nvPicPr>
        <xdr:cNvPr id="1671" name="Picture 166">
          <a:extLst>
            <a:ext uri="{FF2B5EF4-FFF2-40B4-BE49-F238E27FC236}">
              <a16:creationId xmlns="" xmlns:a16="http://schemas.microsoft.com/office/drawing/2014/main" id="{00000000-0008-0000-0000-00008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2592050" y="459867000"/>
          <a:ext cx="10160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0</xdr:colOff>
      <xdr:row>452</xdr:row>
      <xdr:rowOff>15875</xdr:rowOff>
    </xdr:from>
    <xdr:to>
      <xdr:col>7</xdr:col>
      <xdr:colOff>1012825</xdr:colOff>
      <xdr:row>452</xdr:row>
      <xdr:rowOff>530225</xdr:rowOff>
    </xdr:to>
    <xdr:pic>
      <xdr:nvPicPr>
        <xdr:cNvPr id="1672" name="Picture 144">
          <a:extLst>
            <a:ext uri="{FF2B5EF4-FFF2-40B4-BE49-F238E27FC236}">
              <a16:creationId xmlns="" xmlns:a16="http://schemas.microsoft.com/office/drawing/2014/main" id="{00000000-0008-0000-0000-000088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1544300" y="459882875"/>
          <a:ext cx="101282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38100</xdr:colOff>
      <xdr:row>452</xdr:row>
      <xdr:rowOff>0</xdr:rowOff>
    </xdr:from>
    <xdr:to>
      <xdr:col>7</xdr:col>
      <xdr:colOff>0</xdr:colOff>
      <xdr:row>452</xdr:row>
      <xdr:rowOff>533400</xdr:rowOff>
    </xdr:to>
    <xdr:pic>
      <xdr:nvPicPr>
        <xdr:cNvPr id="1675" name="Picture 119">
          <a:extLst>
            <a:ext uri="{FF2B5EF4-FFF2-40B4-BE49-F238E27FC236}">
              <a16:creationId xmlns="" xmlns:a16="http://schemas.microsoft.com/office/drawing/2014/main" id="{00000000-0008-0000-0000-00008B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439150" y="459867000"/>
          <a:ext cx="100965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28574</xdr:colOff>
      <xdr:row>452</xdr:row>
      <xdr:rowOff>30480</xdr:rowOff>
    </xdr:from>
    <xdr:to>
      <xdr:col>5</xdr:col>
      <xdr:colOff>1015999</xdr:colOff>
      <xdr:row>453</xdr:row>
      <xdr:rowOff>0</xdr:rowOff>
    </xdr:to>
    <xdr:pic>
      <xdr:nvPicPr>
        <xdr:cNvPr id="1676" name="Picture 117">
          <a:extLst>
            <a:ext uri="{FF2B5EF4-FFF2-40B4-BE49-F238E27FC236}">
              <a16:creationId xmlns="" xmlns:a16="http://schemas.microsoft.com/office/drawing/2014/main" id="{00000000-0008-0000-0000-00008C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81874" y="459897480"/>
          <a:ext cx="987425" cy="50292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20</xdr:col>
      <xdr:colOff>19050</xdr:colOff>
      <xdr:row>452</xdr:row>
      <xdr:rowOff>19050</xdr:rowOff>
    </xdr:from>
    <xdr:to>
      <xdr:col>20</xdr:col>
      <xdr:colOff>19050</xdr:colOff>
      <xdr:row>453</xdr:row>
      <xdr:rowOff>0</xdr:rowOff>
    </xdr:to>
    <xdr:pic>
      <xdr:nvPicPr>
        <xdr:cNvPr id="1679" name="Picture 53635">
          <a:extLst>
            <a:ext uri="{FF2B5EF4-FFF2-40B4-BE49-F238E27FC236}">
              <a16:creationId xmlns=""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0" y="4598860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452</xdr:row>
      <xdr:rowOff>3175</xdr:rowOff>
    </xdr:from>
    <xdr:to>
      <xdr:col>11</xdr:col>
      <xdr:colOff>19050</xdr:colOff>
      <xdr:row>452</xdr:row>
      <xdr:rowOff>520700</xdr:rowOff>
    </xdr:to>
    <xdr:pic>
      <xdr:nvPicPr>
        <xdr:cNvPr id="1680" name="Picture 2446">
          <a:extLst>
            <a:ext uri="{FF2B5EF4-FFF2-40B4-BE49-F238E27FC236}">
              <a16:creationId xmlns="" xmlns:a16="http://schemas.microsoft.com/office/drawing/2014/main" id="{00000000-0008-0000-0000-000090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830800" y="459870175"/>
          <a:ext cx="19050" cy="517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11</xdr:col>
      <xdr:colOff>15875</xdr:colOff>
      <xdr:row>452</xdr:row>
      <xdr:rowOff>31750</xdr:rowOff>
    </xdr:from>
    <xdr:to>
      <xdr:col>11</xdr:col>
      <xdr:colOff>1012825</xdr:colOff>
      <xdr:row>452</xdr:row>
      <xdr:rowOff>508000</xdr:rowOff>
    </xdr:to>
    <xdr:pic>
      <xdr:nvPicPr>
        <xdr:cNvPr id="1681" name="Picture 11">
          <a:extLst>
            <a:ext uri="{FF2B5EF4-FFF2-40B4-BE49-F238E27FC236}">
              <a16:creationId xmlns="" xmlns:a16="http://schemas.microsoft.com/office/drawing/2014/main" id="{00000000-0008-0000-0000-000091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7846675" y="459898750"/>
          <a:ext cx="99695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19</xdr:col>
      <xdr:colOff>0</xdr:colOff>
      <xdr:row>452</xdr:row>
      <xdr:rowOff>0</xdr:rowOff>
    </xdr:from>
    <xdr:to>
      <xdr:col>19</xdr:col>
      <xdr:colOff>0</xdr:colOff>
      <xdr:row>453</xdr:row>
      <xdr:rowOff>0</xdr:rowOff>
    </xdr:to>
    <xdr:pic>
      <xdr:nvPicPr>
        <xdr:cNvPr id="1684" name="Picture 2511">
          <a:extLst>
            <a:ext uri="{FF2B5EF4-FFF2-40B4-BE49-F238E27FC236}">
              <a16:creationId xmlns="" xmlns:a16="http://schemas.microsoft.com/office/drawing/2014/main" id="{00000000-0008-0000-0000-000094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21800" y="4598670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327025</xdr:colOff>
      <xdr:row>454</xdr:row>
      <xdr:rowOff>396875</xdr:rowOff>
    </xdr:from>
    <xdr:to>
      <xdr:col>0</xdr:col>
      <xdr:colOff>1936369</xdr:colOff>
      <xdr:row>457</xdr:row>
      <xdr:rowOff>304546</xdr:rowOff>
    </xdr:to>
    <xdr:pic>
      <xdr:nvPicPr>
        <xdr:cNvPr id="1686" name="Obraz 1685" descr="_MG_0116 małe.jpg">
          <a:extLst>
            <a:ext uri="{FF2B5EF4-FFF2-40B4-BE49-F238E27FC236}">
              <a16:creationId xmlns=""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327025" y="461425925"/>
          <a:ext cx="1609344" cy="1799971"/>
        </a:xfrm>
        <a:prstGeom prst="rect">
          <a:avLst/>
        </a:prstGeom>
      </xdr:spPr>
    </xdr:pic>
    <xdr:clientData/>
  </xdr:twoCellAnchor>
  <xdr:twoCellAnchor>
    <xdr:from>
      <xdr:col>3</xdr:col>
      <xdr:colOff>867454</xdr:colOff>
      <xdr:row>462</xdr:row>
      <xdr:rowOff>0</xdr:rowOff>
    </xdr:from>
    <xdr:to>
      <xdr:col>5</xdr:col>
      <xdr:colOff>1037544</xdr:colOff>
      <xdr:row>462</xdr:row>
      <xdr:rowOff>533400</xdr:rowOff>
    </xdr:to>
    <xdr:pic>
      <xdr:nvPicPr>
        <xdr:cNvPr id="1687" name="Picture 117">
          <a:extLst>
            <a:ext uri="{FF2B5EF4-FFF2-40B4-BE49-F238E27FC236}">
              <a16:creationId xmlns="" xmlns:a16="http://schemas.microsoft.com/office/drawing/2014/main" id="{00000000-0008-0000-0000-00009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25404" y="467220300"/>
          <a:ext cx="106544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-1</xdr:colOff>
      <xdr:row>462</xdr:row>
      <xdr:rowOff>0</xdr:rowOff>
    </xdr:from>
    <xdr:to>
      <xdr:col>6</xdr:col>
      <xdr:colOff>1054552</xdr:colOff>
      <xdr:row>462</xdr:row>
      <xdr:rowOff>533400</xdr:rowOff>
    </xdr:to>
    <xdr:pic>
      <xdr:nvPicPr>
        <xdr:cNvPr id="1688" name="Picture 119">
          <a:extLst>
            <a:ext uri="{FF2B5EF4-FFF2-40B4-BE49-F238E27FC236}">
              <a16:creationId xmlns="" xmlns:a16="http://schemas.microsoft.com/office/drawing/2014/main" id="{00000000-0008-0000-0000-000098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401049" y="467220300"/>
          <a:ext cx="1045028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6</xdr:col>
      <xdr:colOff>1047749</xdr:colOff>
      <xdr:row>462</xdr:row>
      <xdr:rowOff>0</xdr:rowOff>
    </xdr:from>
    <xdr:to>
      <xdr:col>7</xdr:col>
      <xdr:colOff>1031874</xdr:colOff>
      <xdr:row>462</xdr:row>
      <xdr:rowOff>533400</xdr:rowOff>
    </xdr:to>
    <xdr:pic>
      <xdr:nvPicPr>
        <xdr:cNvPr id="1693" name="Picture 166">
          <a:extLst>
            <a:ext uri="{FF2B5EF4-FFF2-40B4-BE49-F238E27FC236}">
              <a16:creationId xmlns="" xmlns:a16="http://schemas.microsoft.com/office/drawing/2014/main" id="{00000000-0008-0000-0000-00009D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3639799" y="467220300"/>
          <a:ext cx="1031875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22</xdr:col>
      <xdr:colOff>19050</xdr:colOff>
      <xdr:row>462</xdr:row>
      <xdr:rowOff>19050</xdr:rowOff>
    </xdr:from>
    <xdr:to>
      <xdr:col>22</xdr:col>
      <xdr:colOff>19050</xdr:colOff>
      <xdr:row>463</xdr:row>
      <xdr:rowOff>57150</xdr:rowOff>
    </xdr:to>
    <xdr:pic>
      <xdr:nvPicPr>
        <xdr:cNvPr id="1701" name="Picture 53635">
          <a:extLst>
            <a:ext uri="{FF2B5EF4-FFF2-40B4-BE49-F238E27FC236}">
              <a16:creationId xmlns=""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84100" y="4672393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462</xdr:row>
      <xdr:rowOff>0</xdr:rowOff>
    </xdr:from>
    <xdr:to>
      <xdr:col>20</xdr:col>
      <xdr:colOff>0</xdr:colOff>
      <xdr:row>463</xdr:row>
      <xdr:rowOff>57150</xdr:rowOff>
    </xdr:to>
    <xdr:pic>
      <xdr:nvPicPr>
        <xdr:cNvPr id="1702" name="Picture 2512">
          <a:extLst>
            <a:ext uri="{FF2B5EF4-FFF2-40B4-BE49-F238E27FC236}">
              <a16:creationId xmlns="" xmlns:a16="http://schemas.microsoft.com/office/drawing/2014/main" id="{00000000-0008-0000-0000-0000A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069550" y="4672203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462</xdr:row>
      <xdr:rowOff>0</xdr:rowOff>
    </xdr:from>
    <xdr:to>
      <xdr:col>21</xdr:col>
      <xdr:colOff>0</xdr:colOff>
      <xdr:row>463</xdr:row>
      <xdr:rowOff>57150</xdr:rowOff>
    </xdr:to>
    <xdr:pic>
      <xdr:nvPicPr>
        <xdr:cNvPr id="1703" name="Picture 2511">
          <a:extLst>
            <a:ext uri="{FF2B5EF4-FFF2-40B4-BE49-F238E27FC236}">
              <a16:creationId xmlns="" xmlns:a16="http://schemas.microsoft.com/office/drawing/2014/main" id="{00000000-0008-0000-0000-0000A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117300" y="4672203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</xdr:colOff>
      <xdr:row>464</xdr:row>
      <xdr:rowOff>114300</xdr:rowOff>
    </xdr:from>
    <xdr:to>
      <xdr:col>0</xdr:col>
      <xdr:colOff>1939925</xdr:colOff>
      <xdr:row>466</xdr:row>
      <xdr:rowOff>615950</xdr:rowOff>
    </xdr:to>
    <xdr:pic>
      <xdr:nvPicPr>
        <xdr:cNvPr id="1713" name="Obraz 1712" descr="Toscana_square 002 cafe latte.jpg">
          <a:extLst>
            <a:ext uri="{FF2B5EF4-FFF2-40B4-BE49-F238E27FC236}">
              <a16:creationId xmlns=""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30175" y="394671550"/>
          <a:ext cx="1809750" cy="1771650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470</xdr:row>
      <xdr:rowOff>0</xdr:rowOff>
    </xdr:from>
    <xdr:to>
      <xdr:col>20</xdr:col>
      <xdr:colOff>19050</xdr:colOff>
      <xdr:row>470</xdr:row>
      <xdr:rowOff>514350</xdr:rowOff>
    </xdr:to>
    <xdr:pic>
      <xdr:nvPicPr>
        <xdr:cNvPr id="1715" name="Picture 53635">
          <a:extLst>
            <a:ext uri="{FF2B5EF4-FFF2-40B4-BE49-F238E27FC236}">
              <a16:creationId xmlns=""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0" y="4708779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470</xdr:row>
      <xdr:rowOff>0</xdr:rowOff>
    </xdr:from>
    <xdr:to>
      <xdr:col>19</xdr:col>
      <xdr:colOff>0</xdr:colOff>
      <xdr:row>470</xdr:row>
      <xdr:rowOff>533400</xdr:rowOff>
    </xdr:to>
    <xdr:pic>
      <xdr:nvPicPr>
        <xdr:cNvPr id="1716" name="Picture 2511">
          <a:extLst>
            <a:ext uri="{FF2B5EF4-FFF2-40B4-BE49-F238E27FC236}">
              <a16:creationId xmlns="" xmlns:a16="http://schemas.microsoft.com/office/drawing/2014/main" id="{00000000-0008-0000-0000-0000B4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21800" y="4708779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470</xdr:row>
      <xdr:rowOff>0</xdr:rowOff>
    </xdr:from>
    <xdr:to>
      <xdr:col>22</xdr:col>
      <xdr:colOff>19050</xdr:colOff>
      <xdr:row>470</xdr:row>
      <xdr:rowOff>514350</xdr:rowOff>
    </xdr:to>
    <xdr:pic>
      <xdr:nvPicPr>
        <xdr:cNvPr id="1717" name="Picture 53635">
          <a:extLst>
            <a:ext uri="{FF2B5EF4-FFF2-40B4-BE49-F238E27FC236}">
              <a16:creationId xmlns=""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84100" y="4708779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470</xdr:row>
      <xdr:rowOff>0</xdr:rowOff>
    </xdr:from>
    <xdr:to>
      <xdr:col>20</xdr:col>
      <xdr:colOff>0</xdr:colOff>
      <xdr:row>470</xdr:row>
      <xdr:rowOff>533400</xdr:rowOff>
    </xdr:to>
    <xdr:pic>
      <xdr:nvPicPr>
        <xdr:cNvPr id="1718" name="Picture 2512">
          <a:extLst>
            <a:ext uri="{FF2B5EF4-FFF2-40B4-BE49-F238E27FC236}">
              <a16:creationId xmlns="" xmlns:a16="http://schemas.microsoft.com/office/drawing/2014/main" id="{00000000-0008-0000-0000-0000B6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069550" y="4708779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470</xdr:row>
      <xdr:rowOff>0</xdr:rowOff>
    </xdr:from>
    <xdr:to>
      <xdr:col>21</xdr:col>
      <xdr:colOff>0</xdr:colOff>
      <xdr:row>470</xdr:row>
      <xdr:rowOff>533400</xdr:rowOff>
    </xdr:to>
    <xdr:pic>
      <xdr:nvPicPr>
        <xdr:cNvPr id="1719" name="Picture 2511">
          <a:extLst>
            <a:ext uri="{FF2B5EF4-FFF2-40B4-BE49-F238E27FC236}">
              <a16:creationId xmlns="" xmlns:a16="http://schemas.microsoft.com/office/drawing/2014/main" id="{00000000-0008-0000-0000-0000B7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117300" y="4708779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472</xdr:row>
      <xdr:rowOff>0</xdr:rowOff>
    </xdr:from>
    <xdr:to>
      <xdr:col>6</xdr:col>
      <xdr:colOff>34290</xdr:colOff>
      <xdr:row>473</xdr:row>
      <xdr:rowOff>19050</xdr:rowOff>
    </xdr:to>
    <xdr:pic>
      <xdr:nvPicPr>
        <xdr:cNvPr id="1720" name="Picture 56240">
          <a:extLst>
            <a:ext uri="{FF2B5EF4-FFF2-40B4-BE49-F238E27FC236}">
              <a16:creationId xmlns=""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472782900"/>
          <a:ext cx="10629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0</xdr:colOff>
      <xdr:row>481</xdr:row>
      <xdr:rowOff>3175</xdr:rowOff>
    </xdr:from>
    <xdr:to>
      <xdr:col>11</xdr:col>
      <xdr:colOff>19050</xdr:colOff>
      <xdr:row>481</xdr:row>
      <xdr:rowOff>520700</xdr:rowOff>
    </xdr:to>
    <xdr:pic>
      <xdr:nvPicPr>
        <xdr:cNvPr id="1727" name="Picture 2446">
          <a:extLst>
            <a:ext uri="{FF2B5EF4-FFF2-40B4-BE49-F238E27FC236}">
              <a16:creationId xmlns="" xmlns:a16="http://schemas.microsoft.com/office/drawing/2014/main" id="{00000000-0008-0000-0000-0000B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39800" y="480482275"/>
          <a:ext cx="19050" cy="508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285750</xdr:colOff>
      <xdr:row>473</xdr:row>
      <xdr:rowOff>254000</xdr:rowOff>
    </xdr:from>
    <xdr:to>
      <xdr:col>0</xdr:col>
      <xdr:colOff>1873250</xdr:colOff>
      <xdr:row>475</xdr:row>
      <xdr:rowOff>428560</xdr:rowOff>
    </xdr:to>
    <xdr:pic>
      <xdr:nvPicPr>
        <xdr:cNvPr id="1728" name="Obraz 1727" descr="Muna okrągła 059 concrete beton.jpg">
          <a:extLst>
            <a:ext uri="{FF2B5EF4-FFF2-40B4-BE49-F238E27FC236}">
              <a16:creationId xmlns=""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85750" y="473551250"/>
          <a:ext cx="1587500" cy="144456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476</xdr:row>
      <xdr:rowOff>269875</xdr:rowOff>
    </xdr:from>
    <xdr:to>
      <xdr:col>0</xdr:col>
      <xdr:colOff>1895305</xdr:colOff>
      <xdr:row>478</xdr:row>
      <xdr:rowOff>206375</xdr:rowOff>
    </xdr:to>
    <xdr:pic>
      <xdr:nvPicPr>
        <xdr:cNvPr id="1729" name="Obraz 1728" descr="Muna kwadratowa 014 antracyt.jpg">
          <a:extLst>
            <a:ext uri="{FF2B5EF4-FFF2-40B4-BE49-F238E27FC236}">
              <a16:creationId xmlns=""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74625" y="476424625"/>
          <a:ext cx="1720680" cy="12065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472</xdr:row>
      <xdr:rowOff>0</xdr:rowOff>
    </xdr:from>
    <xdr:to>
      <xdr:col>5</xdr:col>
      <xdr:colOff>34290</xdr:colOff>
      <xdr:row>473</xdr:row>
      <xdr:rowOff>19050</xdr:rowOff>
    </xdr:to>
    <xdr:pic>
      <xdr:nvPicPr>
        <xdr:cNvPr id="1730" name="Picture 56240">
          <a:extLst>
            <a:ext uri="{FF2B5EF4-FFF2-40B4-BE49-F238E27FC236}">
              <a16:creationId xmlns=""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2782900"/>
          <a:ext cx="3429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473</xdr:row>
      <xdr:rowOff>0</xdr:rowOff>
    </xdr:from>
    <xdr:to>
      <xdr:col>6</xdr:col>
      <xdr:colOff>34290</xdr:colOff>
      <xdr:row>473</xdr:row>
      <xdr:rowOff>45719</xdr:rowOff>
    </xdr:to>
    <xdr:pic>
      <xdr:nvPicPr>
        <xdr:cNvPr id="1731" name="Picture 56240">
          <a:extLst>
            <a:ext uri="{FF2B5EF4-FFF2-40B4-BE49-F238E27FC236}">
              <a16:creationId xmlns=""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4732972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254000</xdr:colOff>
      <xdr:row>481</xdr:row>
      <xdr:rowOff>63500</xdr:rowOff>
    </xdr:from>
    <xdr:to>
      <xdr:col>5</xdr:col>
      <xdr:colOff>741680</xdr:colOff>
      <xdr:row>482</xdr:row>
      <xdr:rowOff>0</xdr:rowOff>
    </xdr:to>
    <xdr:pic>
      <xdr:nvPicPr>
        <xdr:cNvPr id="1740" name="Obraz 1739">
          <a:extLst>
            <a:ext uri="{FF2B5EF4-FFF2-40B4-BE49-F238E27FC236}">
              <a16:creationId xmlns=""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7300" y="480542600"/>
          <a:ext cx="487680" cy="45085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</xdr:pic>
    <xdr:clientData/>
  </xdr:twoCellAnchor>
  <xdr:twoCellAnchor editAs="oneCell">
    <xdr:from>
      <xdr:col>4</xdr:col>
      <xdr:colOff>19050</xdr:colOff>
      <xdr:row>485</xdr:row>
      <xdr:rowOff>0</xdr:rowOff>
    </xdr:from>
    <xdr:to>
      <xdr:col>5</xdr:col>
      <xdr:colOff>34290</xdr:colOff>
      <xdr:row>485</xdr:row>
      <xdr:rowOff>45719</xdr:rowOff>
    </xdr:to>
    <xdr:pic>
      <xdr:nvPicPr>
        <xdr:cNvPr id="1742" name="Picture 56240">
          <a:extLst>
            <a:ext uri="{FF2B5EF4-FFF2-40B4-BE49-F238E27FC236}">
              <a16:creationId xmlns=""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83850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485</xdr:row>
      <xdr:rowOff>114300</xdr:rowOff>
    </xdr:from>
    <xdr:to>
      <xdr:col>0</xdr:col>
      <xdr:colOff>2095500</xdr:colOff>
      <xdr:row>487</xdr:row>
      <xdr:rowOff>231775</xdr:rowOff>
    </xdr:to>
    <xdr:pic>
      <xdr:nvPicPr>
        <xdr:cNvPr id="1744" name="Obraz 1743" descr="3330_3340_3350_Muna kwadrat 011+059.jpg">
          <a:extLst>
            <a:ext uri="{FF2B5EF4-FFF2-40B4-BE49-F238E27FC236}">
              <a16:creationId xmlns=""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28600" y="483965250"/>
          <a:ext cx="18669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482</xdr:row>
      <xdr:rowOff>196849</xdr:rowOff>
    </xdr:from>
    <xdr:to>
      <xdr:col>0</xdr:col>
      <xdr:colOff>1936750</xdr:colOff>
      <xdr:row>484</xdr:row>
      <xdr:rowOff>440059</xdr:rowOff>
    </xdr:to>
    <xdr:pic>
      <xdr:nvPicPr>
        <xdr:cNvPr id="1745" name="Obraz 1744" descr="Muna okragła 011+059 biała+betona.jpg">
          <a:extLst>
            <a:ext uri="{FF2B5EF4-FFF2-40B4-BE49-F238E27FC236}">
              <a16:creationId xmlns=""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54000" y="481190299"/>
          <a:ext cx="1682750" cy="15132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482</xdr:row>
      <xdr:rowOff>0</xdr:rowOff>
    </xdr:from>
    <xdr:to>
      <xdr:col>5</xdr:col>
      <xdr:colOff>34290</xdr:colOff>
      <xdr:row>482</xdr:row>
      <xdr:rowOff>45719</xdr:rowOff>
    </xdr:to>
    <xdr:pic>
      <xdr:nvPicPr>
        <xdr:cNvPr id="1747" name="Picture 56240">
          <a:extLst>
            <a:ext uri="{FF2B5EF4-FFF2-40B4-BE49-F238E27FC236}">
              <a16:creationId xmlns=""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809934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483</xdr:row>
      <xdr:rowOff>0</xdr:rowOff>
    </xdr:from>
    <xdr:to>
      <xdr:col>5</xdr:col>
      <xdr:colOff>34290</xdr:colOff>
      <xdr:row>483</xdr:row>
      <xdr:rowOff>45719</xdr:rowOff>
    </xdr:to>
    <xdr:pic>
      <xdr:nvPicPr>
        <xdr:cNvPr id="1749" name="Picture 56240">
          <a:extLst>
            <a:ext uri="{FF2B5EF4-FFF2-40B4-BE49-F238E27FC236}">
              <a16:creationId xmlns=""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81945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484</xdr:row>
      <xdr:rowOff>0</xdr:rowOff>
    </xdr:from>
    <xdr:to>
      <xdr:col>5</xdr:col>
      <xdr:colOff>34290</xdr:colOff>
      <xdr:row>484</xdr:row>
      <xdr:rowOff>45719</xdr:rowOff>
    </xdr:to>
    <xdr:pic>
      <xdr:nvPicPr>
        <xdr:cNvPr id="1751" name="Picture 56240">
          <a:extLst>
            <a:ext uri="{FF2B5EF4-FFF2-40B4-BE49-F238E27FC236}">
              <a16:creationId xmlns=""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828984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485</xdr:row>
      <xdr:rowOff>0</xdr:rowOff>
    </xdr:from>
    <xdr:to>
      <xdr:col>5</xdr:col>
      <xdr:colOff>34290</xdr:colOff>
      <xdr:row>485</xdr:row>
      <xdr:rowOff>45719</xdr:rowOff>
    </xdr:to>
    <xdr:pic>
      <xdr:nvPicPr>
        <xdr:cNvPr id="1753" name="Picture 56240">
          <a:extLst>
            <a:ext uri="{FF2B5EF4-FFF2-40B4-BE49-F238E27FC236}">
              <a16:creationId xmlns="" xmlns:a16="http://schemas.microsoft.com/office/drawing/2014/main" id="{00000000-0008-0000-0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83850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486</xdr:row>
      <xdr:rowOff>0</xdr:rowOff>
    </xdr:from>
    <xdr:to>
      <xdr:col>5</xdr:col>
      <xdr:colOff>34290</xdr:colOff>
      <xdr:row>486</xdr:row>
      <xdr:rowOff>45719</xdr:rowOff>
    </xdr:to>
    <xdr:pic>
      <xdr:nvPicPr>
        <xdr:cNvPr id="1755" name="Picture 56240">
          <a:extLst>
            <a:ext uri="{FF2B5EF4-FFF2-40B4-BE49-F238E27FC236}">
              <a16:creationId xmlns=""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843653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487</xdr:row>
      <xdr:rowOff>0</xdr:rowOff>
    </xdr:from>
    <xdr:to>
      <xdr:col>5</xdr:col>
      <xdr:colOff>34290</xdr:colOff>
      <xdr:row>487</xdr:row>
      <xdr:rowOff>45719</xdr:rowOff>
    </xdr:to>
    <xdr:pic>
      <xdr:nvPicPr>
        <xdr:cNvPr id="1757" name="Picture 56240">
          <a:extLst>
            <a:ext uri="{FF2B5EF4-FFF2-40B4-BE49-F238E27FC236}">
              <a16:creationId xmlns=""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84879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488</xdr:row>
      <xdr:rowOff>0</xdr:rowOff>
    </xdr:from>
    <xdr:to>
      <xdr:col>20</xdr:col>
      <xdr:colOff>19050</xdr:colOff>
      <xdr:row>488</xdr:row>
      <xdr:rowOff>514350</xdr:rowOff>
    </xdr:to>
    <xdr:pic>
      <xdr:nvPicPr>
        <xdr:cNvPr id="1758" name="Picture 53635">
          <a:extLst>
            <a:ext uri="{FF2B5EF4-FFF2-40B4-BE49-F238E27FC236}">
              <a16:creationId xmlns=""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0" y="4792789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488</xdr:row>
      <xdr:rowOff>0</xdr:rowOff>
    </xdr:from>
    <xdr:to>
      <xdr:col>19</xdr:col>
      <xdr:colOff>0</xdr:colOff>
      <xdr:row>488</xdr:row>
      <xdr:rowOff>533400</xdr:rowOff>
    </xdr:to>
    <xdr:pic>
      <xdr:nvPicPr>
        <xdr:cNvPr id="1759" name="Picture 2511">
          <a:extLst>
            <a:ext uri="{FF2B5EF4-FFF2-40B4-BE49-F238E27FC236}">
              <a16:creationId xmlns="" xmlns:a16="http://schemas.microsoft.com/office/drawing/2014/main" id="{00000000-0008-0000-0000-0000D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21800" y="4792789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488</xdr:row>
      <xdr:rowOff>0</xdr:rowOff>
    </xdr:from>
    <xdr:to>
      <xdr:col>22</xdr:col>
      <xdr:colOff>19050</xdr:colOff>
      <xdr:row>488</xdr:row>
      <xdr:rowOff>514350</xdr:rowOff>
    </xdr:to>
    <xdr:pic>
      <xdr:nvPicPr>
        <xdr:cNvPr id="1760" name="Picture 53635">
          <a:extLst>
            <a:ext uri="{FF2B5EF4-FFF2-40B4-BE49-F238E27FC236}">
              <a16:creationId xmlns=""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84100" y="4792789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488</xdr:row>
      <xdr:rowOff>0</xdr:rowOff>
    </xdr:from>
    <xdr:to>
      <xdr:col>20</xdr:col>
      <xdr:colOff>0</xdr:colOff>
      <xdr:row>488</xdr:row>
      <xdr:rowOff>533400</xdr:rowOff>
    </xdr:to>
    <xdr:pic>
      <xdr:nvPicPr>
        <xdr:cNvPr id="1761" name="Picture 2512">
          <a:extLst>
            <a:ext uri="{FF2B5EF4-FFF2-40B4-BE49-F238E27FC236}">
              <a16:creationId xmlns="" xmlns:a16="http://schemas.microsoft.com/office/drawing/2014/main" id="{00000000-0008-0000-0000-0000E1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069550" y="4792789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488</xdr:row>
      <xdr:rowOff>0</xdr:rowOff>
    </xdr:from>
    <xdr:to>
      <xdr:col>21</xdr:col>
      <xdr:colOff>0</xdr:colOff>
      <xdr:row>488</xdr:row>
      <xdr:rowOff>533400</xdr:rowOff>
    </xdr:to>
    <xdr:pic>
      <xdr:nvPicPr>
        <xdr:cNvPr id="1762" name="Picture 2511">
          <a:extLst>
            <a:ext uri="{FF2B5EF4-FFF2-40B4-BE49-F238E27FC236}">
              <a16:creationId xmlns="" xmlns:a16="http://schemas.microsoft.com/office/drawing/2014/main" id="{00000000-0008-0000-0000-0000E2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117300" y="4792789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488</xdr:row>
      <xdr:rowOff>0</xdr:rowOff>
    </xdr:from>
    <xdr:to>
      <xdr:col>5</xdr:col>
      <xdr:colOff>34290</xdr:colOff>
      <xdr:row>488</xdr:row>
      <xdr:rowOff>45719</xdr:rowOff>
    </xdr:to>
    <xdr:pic>
      <xdr:nvPicPr>
        <xdr:cNvPr id="1773" name="Picture 56240">
          <a:extLst>
            <a:ext uri="{FF2B5EF4-FFF2-40B4-BE49-F238E27FC236}">
              <a16:creationId xmlns="" xmlns:a16="http://schemas.microsoft.com/office/drawing/2014/main" id="{00000000-0008-0000-0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9278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492</xdr:row>
      <xdr:rowOff>28575</xdr:rowOff>
    </xdr:from>
    <xdr:to>
      <xdr:col>0</xdr:col>
      <xdr:colOff>1657350</xdr:colOff>
      <xdr:row>493</xdr:row>
      <xdr:rowOff>517525</xdr:rowOff>
    </xdr:to>
    <xdr:pic>
      <xdr:nvPicPr>
        <xdr:cNvPr id="1774" name="Picture 457" descr="_MG_1866">
          <a:extLst>
            <a:ext uri="{FF2B5EF4-FFF2-40B4-BE49-F238E27FC236}">
              <a16:creationId xmlns=""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81000" y="481745925"/>
          <a:ext cx="1276350" cy="111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490</xdr:row>
      <xdr:rowOff>0</xdr:rowOff>
    </xdr:from>
    <xdr:to>
      <xdr:col>6</xdr:col>
      <xdr:colOff>17009</xdr:colOff>
      <xdr:row>490</xdr:row>
      <xdr:rowOff>533400</xdr:rowOff>
    </xdr:to>
    <xdr:pic>
      <xdr:nvPicPr>
        <xdr:cNvPr id="1775" name="Picture 56409">
          <a:extLst>
            <a:ext uri="{FF2B5EF4-FFF2-40B4-BE49-F238E27FC236}">
              <a16:creationId xmlns="" xmlns:a16="http://schemas.microsoft.com/office/drawing/2014/main" id="{00000000-0008-0000-0000-0000EF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480536250"/>
          <a:ext cx="1045709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</xdr:colOff>
      <xdr:row>490</xdr:row>
      <xdr:rowOff>19050</xdr:rowOff>
    </xdr:from>
    <xdr:to>
      <xdr:col>7</xdr:col>
      <xdr:colOff>1060677</xdr:colOff>
      <xdr:row>491</xdr:row>
      <xdr:rowOff>0</xdr:rowOff>
    </xdr:to>
    <xdr:pic>
      <xdr:nvPicPr>
        <xdr:cNvPr id="1776" name="Picture 58438">
          <a:extLst>
            <a:ext uri="{FF2B5EF4-FFF2-40B4-BE49-F238E27FC236}">
              <a16:creationId xmlns="" xmlns:a16="http://schemas.microsoft.com/office/drawing/2014/main" id="{00000000-0008-0000-0000-0000F0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001251" y="449046600"/>
          <a:ext cx="106067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490</xdr:row>
      <xdr:rowOff>0</xdr:rowOff>
    </xdr:from>
    <xdr:to>
      <xdr:col>9</xdr:col>
      <xdr:colOff>40820</xdr:colOff>
      <xdr:row>490</xdr:row>
      <xdr:rowOff>533400</xdr:rowOff>
    </xdr:to>
    <xdr:pic>
      <xdr:nvPicPr>
        <xdr:cNvPr id="1777" name="Picture 56263">
          <a:extLst>
            <a:ext uri="{FF2B5EF4-FFF2-40B4-BE49-F238E27FC236}">
              <a16:creationId xmlns="" xmlns:a16="http://schemas.microsoft.com/office/drawing/2014/main" id="{00000000-0008-0000-0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599" y="480536250"/>
          <a:ext cx="10695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502</xdr:row>
      <xdr:rowOff>628650</xdr:rowOff>
    </xdr:from>
    <xdr:to>
      <xdr:col>0</xdr:col>
      <xdr:colOff>2190750</xdr:colOff>
      <xdr:row>504</xdr:row>
      <xdr:rowOff>590831</xdr:rowOff>
    </xdr:to>
    <xdr:pic>
      <xdr:nvPicPr>
        <xdr:cNvPr id="1778" name="Obraz 1777" descr="2500_2501_2502_2503_2504_Malta wisząca z zaczepami 010 terracotta.jpg">
          <a:extLst>
            <a:ext uri="{FF2B5EF4-FFF2-40B4-BE49-F238E27FC236}">
              <a16:creationId xmlns=""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488632500"/>
          <a:ext cx="2190750" cy="12258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496</xdr:row>
      <xdr:rowOff>38100</xdr:rowOff>
    </xdr:from>
    <xdr:to>
      <xdr:col>0</xdr:col>
      <xdr:colOff>1568799</xdr:colOff>
      <xdr:row>500</xdr:row>
      <xdr:rowOff>590550</xdr:rowOff>
    </xdr:to>
    <xdr:pic>
      <xdr:nvPicPr>
        <xdr:cNvPr id="1779" name="Obraz 1778" descr="_MG_3913_Malta wisząca antracyt 014.jpg">
          <a:extLst>
            <a:ext uri="{FF2B5EF4-FFF2-40B4-BE49-F238E27FC236}">
              <a16:creationId xmlns=""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85750" y="484270050"/>
          <a:ext cx="1283049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730250</xdr:colOff>
      <xdr:row>506</xdr:row>
      <xdr:rowOff>63499</xdr:rowOff>
    </xdr:from>
    <xdr:to>
      <xdr:col>0</xdr:col>
      <xdr:colOff>995555</xdr:colOff>
      <xdr:row>506</xdr:row>
      <xdr:rowOff>1225324</xdr:rowOff>
    </xdr:to>
    <xdr:pic>
      <xdr:nvPicPr>
        <xdr:cNvPr id="1780" name="Obraz 1779" descr="2406_Uchwyt do Malty 011 biały.jpg">
          <a:extLst>
            <a:ext uri="{FF2B5EF4-FFF2-40B4-BE49-F238E27FC236}">
              <a16:creationId xmlns=""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730250" y="420957374"/>
          <a:ext cx="265305" cy="11618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488</xdr:row>
      <xdr:rowOff>0</xdr:rowOff>
    </xdr:from>
    <xdr:to>
      <xdr:col>5</xdr:col>
      <xdr:colOff>34290</xdr:colOff>
      <xdr:row>488</xdr:row>
      <xdr:rowOff>45719</xdr:rowOff>
    </xdr:to>
    <xdr:pic>
      <xdr:nvPicPr>
        <xdr:cNvPr id="1782" name="Picture 56240">
          <a:extLst>
            <a:ext uri="{FF2B5EF4-FFF2-40B4-BE49-F238E27FC236}">
              <a16:creationId xmlns="" xmlns:a16="http://schemas.microsoft.com/office/drawing/2014/main" id="{00000000-0008-0000-0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9278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488</xdr:row>
      <xdr:rowOff>0</xdr:rowOff>
    </xdr:from>
    <xdr:to>
      <xdr:col>5</xdr:col>
      <xdr:colOff>34290</xdr:colOff>
      <xdr:row>488</xdr:row>
      <xdr:rowOff>45719</xdr:rowOff>
    </xdr:to>
    <xdr:pic>
      <xdr:nvPicPr>
        <xdr:cNvPr id="1784" name="Picture 56240">
          <a:extLst>
            <a:ext uri="{FF2B5EF4-FFF2-40B4-BE49-F238E27FC236}">
              <a16:creationId xmlns="" xmlns:a16="http://schemas.microsoft.com/office/drawing/2014/main" id="{00000000-0008-0000-0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9278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488</xdr:row>
      <xdr:rowOff>0</xdr:rowOff>
    </xdr:from>
    <xdr:to>
      <xdr:col>5</xdr:col>
      <xdr:colOff>34290</xdr:colOff>
      <xdr:row>488</xdr:row>
      <xdr:rowOff>45719</xdr:rowOff>
    </xdr:to>
    <xdr:pic>
      <xdr:nvPicPr>
        <xdr:cNvPr id="1786" name="Picture 56240">
          <a:extLst>
            <a:ext uri="{FF2B5EF4-FFF2-40B4-BE49-F238E27FC236}">
              <a16:creationId xmlns="" xmlns:a16="http://schemas.microsoft.com/office/drawing/2014/main" id="{00000000-0008-0000-0000-0000F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9278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488</xdr:row>
      <xdr:rowOff>0</xdr:rowOff>
    </xdr:from>
    <xdr:to>
      <xdr:col>5</xdr:col>
      <xdr:colOff>34290</xdr:colOff>
      <xdr:row>488</xdr:row>
      <xdr:rowOff>45719</xdr:rowOff>
    </xdr:to>
    <xdr:pic>
      <xdr:nvPicPr>
        <xdr:cNvPr id="1788" name="Picture 56240">
          <a:extLst>
            <a:ext uri="{FF2B5EF4-FFF2-40B4-BE49-F238E27FC236}">
              <a16:creationId xmlns="" xmlns:a16="http://schemas.microsoft.com/office/drawing/2014/main" id="{00000000-0008-0000-0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9278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488</xdr:row>
      <xdr:rowOff>0</xdr:rowOff>
    </xdr:from>
    <xdr:to>
      <xdr:col>5</xdr:col>
      <xdr:colOff>34290</xdr:colOff>
      <xdr:row>488</xdr:row>
      <xdr:rowOff>45719</xdr:rowOff>
    </xdr:to>
    <xdr:pic>
      <xdr:nvPicPr>
        <xdr:cNvPr id="1790" name="Picture 56240">
          <a:extLst>
            <a:ext uri="{FF2B5EF4-FFF2-40B4-BE49-F238E27FC236}">
              <a16:creationId xmlns="" xmlns:a16="http://schemas.microsoft.com/office/drawing/2014/main" id="{00000000-0008-0000-0000-0000F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9278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488</xdr:row>
      <xdr:rowOff>0</xdr:rowOff>
    </xdr:from>
    <xdr:to>
      <xdr:col>5</xdr:col>
      <xdr:colOff>34290</xdr:colOff>
      <xdr:row>488</xdr:row>
      <xdr:rowOff>45719</xdr:rowOff>
    </xdr:to>
    <xdr:pic>
      <xdr:nvPicPr>
        <xdr:cNvPr id="1792" name="Picture 56240">
          <a:extLst>
            <a:ext uri="{FF2B5EF4-FFF2-40B4-BE49-F238E27FC236}">
              <a16:creationId xmlns="" xmlns:a16="http://schemas.microsoft.com/office/drawing/2014/main" id="{00000000-0008-0000-0000-00000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792789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507</xdr:row>
      <xdr:rowOff>0</xdr:rowOff>
    </xdr:from>
    <xdr:to>
      <xdr:col>20</xdr:col>
      <xdr:colOff>19050</xdr:colOff>
      <xdr:row>507</xdr:row>
      <xdr:rowOff>514350</xdr:rowOff>
    </xdr:to>
    <xdr:pic>
      <xdr:nvPicPr>
        <xdr:cNvPr id="1793" name="Picture 53635">
          <a:extLst>
            <a:ext uri="{FF2B5EF4-FFF2-40B4-BE49-F238E27FC236}">
              <a16:creationId xmlns="" xmlns:a16="http://schemas.microsoft.com/office/drawing/2014/main" id="{00000000-0008-0000-0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0" y="498214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507</xdr:row>
      <xdr:rowOff>0</xdr:rowOff>
    </xdr:from>
    <xdr:to>
      <xdr:col>19</xdr:col>
      <xdr:colOff>0</xdr:colOff>
      <xdr:row>507</xdr:row>
      <xdr:rowOff>533400</xdr:rowOff>
    </xdr:to>
    <xdr:pic>
      <xdr:nvPicPr>
        <xdr:cNvPr id="1794" name="Picture 2511">
          <a:extLst>
            <a:ext uri="{FF2B5EF4-FFF2-40B4-BE49-F238E27FC236}">
              <a16:creationId xmlns="" xmlns:a16="http://schemas.microsoft.com/office/drawing/2014/main" id="{00000000-0008-0000-0000-000002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21800" y="4982146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507</xdr:row>
      <xdr:rowOff>0</xdr:rowOff>
    </xdr:from>
    <xdr:to>
      <xdr:col>22</xdr:col>
      <xdr:colOff>19050</xdr:colOff>
      <xdr:row>507</xdr:row>
      <xdr:rowOff>514350</xdr:rowOff>
    </xdr:to>
    <xdr:pic>
      <xdr:nvPicPr>
        <xdr:cNvPr id="1795" name="Picture 53635">
          <a:extLst>
            <a:ext uri="{FF2B5EF4-FFF2-40B4-BE49-F238E27FC236}">
              <a16:creationId xmlns="" xmlns:a16="http://schemas.microsoft.com/office/drawing/2014/main" id="{00000000-0008-0000-0000-00000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84100" y="498214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507</xdr:row>
      <xdr:rowOff>0</xdr:rowOff>
    </xdr:from>
    <xdr:to>
      <xdr:col>20</xdr:col>
      <xdr:colOff>0</xdr:colOff>
      <xdr:row>507</xdr:row>
      <xdr:rowOff>533400</xdr:rowOff>
    </xdr:to>
    <xdr:pic>
      <xdr:nvPicPr>
        <xdr:cNvPr id="1796" name="Picture 2512">
          <a:extLst>
            <a:ext uri="{FF2B5EF4-FFF2-40B4-BE49-F238E27FC236}">
              <a16:creationId xmlns="" xmlns:a16="http://schemas.microsoft.com/office/drawing/2014/main" id="{00000000-0008-0000-0000-000004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069550" y="4982146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507</xdr:row>
      <xdr:rowOff>0</xdr:rowOff>
    </xdr:from>
    <xdr:to>
      <xdr:col>21</xdr:col>
      <xdr:colOff>0</xdr:colOff>
      <xdr:row>507</xdr:row>
      <xdr:rowOff>533400</xdr:rowOff>
    </xdr:to>
    <xdr:pic>
      <xdr:nvPicPr>
        <xdr:cNvPr id="1797" name="Picture 2511">
          <a:extLst>
            <a:ext uri="{FF2B5EF4-FFF2-40B4-BE49-F238E27FC236}">
              <a16:creationId xmlns="" xmlns:a16="http://schemas.microsoft.com/office/drawing/2014/main" id="{00000000-0008-0000-0000-000005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117300" y="4982146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507</xdr:row>
      <xdr:rowOff>0</xdr:rowOff>
    </xdr:from>
    <xdr:to>
      <xdr:col>5</xdr:col>
      <xdr:colOff>34290</xdr:colOff>
      <xdr:row>507</xdr:row>
      <xdr:rowOff>45719</xdr:rowOff>
    </xdr:to>
    <xdr:pic>
      <xdr:nvPicPr>
        <xdr:cNvPr id="1808" name="Picture 56240">
          <a:extLst>
            <a:ext uri="{FF2B5EF4-FFF2-40B4-BE49-F238E27FC236}">
              <a16:creationId xmlns=""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98214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203200</xdr:colOff>
      <xdr:row>510</xdr:row>
      <xdr:rowOff>552223</xdr:rowOff>
    </xdr:from>
    <xdr:to>
      <xdr:col>0</xdr:col>
      <xdr:colOff>1920875</xdr:colOff>
      <xdr:row>512</xdr:row>
      <xdr:rowOff>631825</xdr:rowOff>
    </xdr:to>
    <xdr:pic>
      <xdr:nvPicPr>
        <xdr:cNvPr id="1809" name="Picture 1089">
          <a:extLst>
            <a:ext uri="{FF2B5EF4-FFF2-40B4-BE49-F238E27FC236}">
              <a16:creationId xmlns=""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03200" y="424716348"/>
          <a:ext cx="1717675" cy="134960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720725</xdr:colOff>
      <xdr:row>514</xdr:row>
      <xdr:rowOff>95250</xdr:rowOff>
    </xdr:from>
    <xdr:to>
      <xdr:col>0</xdr:col>
      <xdr:colOff>1454706</xdr:colOff>
      <xdr:row>517</xdr:row>
      <xdr:rowOff>396875</xdr:rowOff>
    </xdr:to>
    <xdr:pic>
      <xdr:nvPicPr>
        <xdr:cNvPr id="1810" name="Picture 1090">
          <a:extLst>
            <a:ext uri="{FF2B5EF4-FFF2-40B4-BE49-F238E27FC236}">
              <a16:creationId xmlns=""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0725" y="502615200"/>
          <a:ext cx="733981" cy="1997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774701</xdr:colOff>
      <xdr:row>518</xdr:row>
      <xdr:rowOff>142876</xdr:rowOff>
    </xdr:from>
    <xdr:to>
      <xdr:col>0</xdr:col>
      <xdr:colOff>1306221</xdr:colOff>
      <xdr:row>518</xdr:row>
      <xdr:rowOff>1444626</xdr:rowOff>
    </xdr:to>
    <xdr:pic>
      <xdr:nvPicPr>
        <xdr:cNvPr id="1811" name="Picture 66803">
          <a:extLst>
            <a:ext uri="{FF2B5EF4-FFF2-40B4-BE49-F238E27FC236}">
              <a16:creationId xmlns=""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74701" y="504796426"/>
          <a:ext cx="531520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509</xdr:row>
      <xdr:rowOff>0</xdr:rowOff>
    </xdr:from>
    <xdr:to>
      <xdr:col>6</xdr:col>
      <xdr:colOff>0</xdr:colOff>
      <xdr:row>510</xdr:row>
      <xdr:rowOff>0</xdr:rowOff>
    </xdr:to>
    <xdr:pic>
      <xdr:nvPicPr>
        <xdr:cNvPr id="1812" name="Picture 56449">
          <a:extLst>
            <a:ext uri="{FF2B5EF4-FFF2-40B4-BE49-F238E27FC236}">
              <a16:creationId xmlns="" xmlns:a16="http://schemas.microsoft.com/office/drawing/2014/main" id="{00000000-0008-0000-0000-000014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499471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509</xdr:row>
      <xdr:rowOff>0</xdr:rowOff>
    </xdr:from>
    <xdr:to>
      <xdr:col>7</xdr:col>
      <xdr:colOff>1047750</xdr:colOff>
      <xdr:row>510</xdr:row>
      <xdr:rowOff>0</xdr:rowOff>
    </xdr:to>
    <xdr:pic>
      <xdr:nvPicPr>
        <xdr:cNvPr id="1813" name="Picture 56263">
          <a:extLst>
            <a:ext uri="{FF2B5EF4-FFF2-40B4-BE49-F238E27FC236}">
              <a16:creationId xmlns=""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48800" y="49947195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1041400</xdr:colOff>
      <xdr:row>508</xdr:row>
      <xdr:rowOff>581025</xdr:rowOff>
    </xdr:from>
    <xdr:to>
      <xdr:col>8</xdr:col>
      <xdr:colOff>0</xdr:colOff>
      <xdr:row>509</xdr:row>
      <xdr:rowOff>476250</xdr:rowOff>
    </xdr:to>
    <xdr:pic>
      <xdr:nvPicPr>
        <xdr:cNvPr id="1814" name="Picture 2230">
          <a:extLst>
            <a:ext uri="{FF2B5EF4-FFF2-40B4-BE49-F238E27FC236}">
              <a16:creationId xmlns="" xmlns:a16="http://schemas.microsoft.com/office/drawing/2014/main" id="{00000000-0008-0000-0000-000016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90200" y="499424325"/>
          <a:ext cx="6350" cy="523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19050</xdr:colOff>
      <xdr:row>507</xdr:row>
      <xdr:rowOff>0</xdr:rowOff>
    </xdr:from>
    <xdr:to>
      <xdr:col>5</xdr:col>
      <xdr:colOff>34290</xdr:colOff>
      <xdr:row>507</xdr:row>
      <xdr:rowOff>45719</xdr:rowOff>
    </xdr:to>
    <xdr:pic>
      <xdr:nvPicPr>
        <xdr:cNvPr id="1816" name="Picture 56240">
          <a:extLst>
            <a:ext uri="{FF2B5EF4-FFF2-40B4-BE49-F238E27FC236}">
              <a16:creationId xmlns=""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98214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507</xdr:row>
      <xdr:rowOff>0</xdr:rowOff>
    </xdr:from>
    <xdr:to>
      <xdr:col>5</xdr:col>
      <xdr:colOff>34290</xdr:colOff>
      <xdr:row>507</xdr:row>
      <xdr:rowOff>45719</xdr:rowOff>
    </xdr:to>
    <xdr:pic>
      <xdr:nvPicPr>
        <xdr:cNvPr id="1818" name="Picture 56240">
          <a:extLst>
            <a:ext uri="{FF2B5EF4-FFF2-40B4-BE49-F238E27FC236}">
              <a16:creationId xmlns=""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98214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507</xdr:row>
      <xdr:rowOff>0</xdr:rowOff>
    </xdr:from>
    <xdr:to>
      <xdr:col>5</xdr:col>
      <xdr:colOff>34290</xdr:colOff>
      <xdr:row>507</xdr:row>
      <xdr:rowOff>45719</xdr:rowOff>
    </xdr:to>
    <xdr:pic>
      <xdr:nvPicPr>
        <xdr:cNvPr id="1820" name="Picture 56240">
          <a:extLst>
            <a:ext uri="{FF2B5EF4-FFF2-40B4-BE49-F238E27FC236}">
              <a16:creationId xmlns=""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98214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507</xdr:row>
      <xdr:rowOff>0</xdr:rowOff>
    </xdr:from>
    <xdr:to>
      <xdr:col>5</xdr:col>
      <xdr:colOff>34290</xdr:colOff>
      <xdr:row>507</xdr:row>
      <xdr:rowOff>45719</xdr:rowOff>
    </xdr:to>
    <xdr:pic>
      <xdr:nvPicPr>
        <xdr:cNvPr id="1822" name="Picture 56240">
          <a:extLst>
            <a:ext uri="{FF2B5EF4-FFF2-40B4-BE49-F238E27FC236}">
              <a16:creationId xmlns=""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98214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507</xdr:row>
      <xdr:rowOff>0</xdr:rowOff>
    </xdr:from>
    <xdr:to>
      <xdr:col>5</xdr:col>
      <xdr:colOff>34290</xdr:colOff>
      <xdr:row>507</xdr:row>
      <xdr:rowOff>45719</xdr:rowOff>
    </xdr:to>
    <xdr:pic>
      <xdr:nvPicPr>
        <xdr:cNvPr id="1824" name="Picture 56240">
          <a:extLst>
            <a:ext uri="{FF2B5EF4-FFF2-40B4-BE49-F238E27FC236}">
              <a16:creationId xmlns=""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98214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507</xdr:row>
      <xdr:rowOff>0</xdr:rowOff>
    </xdr:from>
    <xdr:to>
      <xdr:col>5</xdr:col>
      <xdr:colOff>34290</xdr:colOff>
      <xdr:row>507</xdr:row>
      <xdr:rowOff>45719</xdr:rowOff>
    </xdr:to>
    <xdr:pic>
      <xdr:nvPicPr>
        <xdr:cNvPr id="1826" name="Picture 56240">
          <a:extLst>
            <a:ext uri="{FF2B5EF4-FFF2-40B4-BE49-F238E27FC236}">
              <a16:creationId xmlns=""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4982146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519</xdr:row>
      <xdr:rowOff>0</xdr:rowOff>
    </xdr:from>
    <xdr:to>
      <xdr:col>20</xdr:col>
      <xdr:colOff>19050</xdr:colOff>
      <xdr:row>519</xdr:row>
      <xdr:rowOff>514350</xdr:rowOff>
    </xdr:to>
    <xdr:pic>
      <xdr:nvPicPr>
        <xdr:cNvPr id="1827" name="Picture 53635">
          <a:extLst>
            <a:ext uri="{FF2B5EF4-FFF2-40B4-BE49-F238E27FC236}">
              <a16:creationId xmlns=""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0" y="5292280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519</xdr:row>
      <xdr:rowOff>0</xdr:rowOff>
    </xdr:from>
    <xdr:to>
      <xdr:col>19</xdr:col>
      <xdr:colOff>0</xdr:colOff>
      <xdr:row>519</xdr:row>
      <xdr:rowOff>533400</xdr:rowOff>
    </xdr:to>
    <xdr:pic>
      <xdr:nvPicPr>
        <xdr:cNvPr id="1828" name="Picture 2511">
          <a:extLst>
            <a:ext uri="{FF2B5EF4-FFF2-40B4-BE49-F238E27FC236}">
              <a16:creationId xmlns="" xmlns:a16="http://schemas.microsoft.com/office/drawing/2014/main" id="{00000000-0008-0000-0000-000024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21800" y="5292280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519</xdr:row>
      <xdr:rowOff>0</xdr:rowOff>
    </xdr:from>
    <xdr:to>
      <xdr:col>22</xdr:col>
      <xdr:colOff>19050</xdr:colOff>
      <xdr:row>519</xdr:row>
      <xdr:rowOff>514350</xdr:rowOff>
    </xdr:to>
    <xdr:pic>
      <xdr:nvPicPr>
        <xdr:cNvPr id="1829" name="Picture 53635">
          <a:extLst>
            <a:ext uri="{FF2B5EF4-FFF2-40B4-BE49-F238E27FC236}">
              <a16:creationId xmlns=""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84100" y="5292280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519</xdr:row>
      <xdr:rowOff>0</xdr:rowOff>
    </xdr:from>
    <xdr:to>
      <xdr:col>20</xdr:col>
      <xdr:colOff>0</xdr:colOff>
      <xdr:row>519</xdr:row>
      <xdr:rowOff>533400</xdr:rowOff>
    </xdr:to>
    <xdr:pic>
      <xdr:nvPicPr>
        <xdr:cNvPr id="1830" name="Picture 2512">
          <a:extLst>
            <a:ext uri="{FF2B5EF4-FFF2-40B4-BE49-F238E27FC236}">
              <a16:creationId xmlns="" xmlns:a16="http://schemas.microsoft.com/office/drawing/2014/main" id="{00000000-0008-0000-0000-000026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069550" y="5292280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519</xdr:row>
      <xdr:rowOff>0</xdr:rowOff>
    </xdr:from>
    <xdr:to>
      <xdr:col>21</xdr:col>
      <xdr:colOff>0</xdr:colOff>
      <xdr:row>519</xdr:row>
      <xdr:rowOff>533400</xdr:rowOff>
    </xdr:to>
    <xdr:pic>
      <xdr:nvPicPr>
        <xdr:cNvPr id="1831" name="Picture 2511">
          <a:extLst>
            <a:ext uri="{FF2B5EF4-FFF2-40B4-BE49-F238E27FC236}">
              <a16:creationId xmlns="" xmlns:a16="http://schemas.microsoft.com/office/drawing/2014/main" id="{00000000-0008-0000-0000-000027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117300" y="52922805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519</xdr:row>
      <xdr:rowOff>0</xdr:rowOff>
    </xdr:from>
    <xdr:to>
      <xdr:col>5</xdr:col>
      <xdr:colOff>34290</xdr:colOff>
      <xdr:row>519</xdr:row>
      <xdr:rowOff>45719</xdr:rowOff>
    </xdr:to>
    <xdr:pic>
      <xdr:nvPicPr>
        <xdr:cNvPr id="1842" name="Picture 56240">
          <a:extLst>
            <a:ext uri="{FF2B5EF4-FFF2-40B4-BE49-F238E27FC236}">
              <a16:creationId xmlns=""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92280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526</xdr:row>
      <xdr:rowOff>190500</xdr:rowOff>
    </xdr:from>
    <xdr:to>
      <xdr:col>0</xdr:col>
      <xdr:colOff>1809750</xdr:colOff>
      <xdr:row>529</xdr:row>
      <xdr:rowOff>342900</xdr:rowOff>
    </xdr:to>
    <xdr:pic>
      <xdr:nvPicPr>
        <xdr:cNvPr id="1843" name="Picture 1077">
          <a:extLst>
            <a:ext uri="{FF2B5EF4-FFF2-40B4-BE49-F238E27FC236}">
              <a16:creationId xmlns=""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71475" y="533742900"/>
          <a:ext cx="1438275" cy="2038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1033664</xdr:colOff>
      <xdr:row>520</xdr:row>
      <xdr:rowOff>614103</xdr:rowOff>
    </xdr:from>
    <xdr:to>
      <xdr:col>7</xdr:col>
      <xdr:colOff>8255</xdr:colOff>
      <xdr:row>522</xdr:row>
      <xdr:rowOff>0</xdr:rowOff>
    </xdr:to>
    <xdr:pic>
      <xdr:nvPicPr>
        <xdr:cNvPr id="1845" name="Picture 56268">
          <a:extLst>
            <a:ext uri="{FF2B5EF4-FFF2-40B4-BE49-F238E27FC236}">
              <a16:creationId xmlns=""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71289" y="432048978"/>
          <a:ext cx="1070091" cy="576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867453</xdr:colOff>
      <xdr:row>521</xdr:row>
      <xdr:rowOff>0</xdr:rowOff>
    </xdr:from>
    <xdr:to>
      <xdr:col>5</xdr:col>
      <xdr:colOff>1031874</xdr:colOff>
      <xdr:row>521</xdr:row>
      <xdr:rowOff>533400</xdr:rowOff>
    </xdr:to>
    <xdr:pic>
      <xdr:nvPicPr>
        <xdr:cNvPr id="1846" name="Picture 56414">
          <a:extLst>
            <a:ext uri="{FF2B5EF4-FFF2-40B4-BE49-F238E27FC236}">
              <a16:creationId xmlns="" xmlns:a16="http://schemas.microsoft.com/office/drawing/2014/main" id="{00000000-0008-0000-0000-000036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25403" y="530485350"/>
          <a:ext cx="10597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</xdr:colOff>
      <xdr:row>537</xdr:row>
      <xdr:rowOff>19050</xdr:rowOff>
    </xdr:from>
    <xdr:to>
      <xdr:col>7</xdr:col>
      <xdr:colOff>1031875</xdr:colOff>
      <xdr:row>537</xdr:row>
      <xdr:rowOff>552450</xdr:rowOff>
    </xdr:to>
    <xdr:pic>
      <xdr:nvPicPr>
        <xdr:cNvPr id="1847" name="Picture 56273">
          <a:extLst>
            <a:ext uri="{FF2B5EF4-FFF2-40B4-BE49-F238E27FC236}">
              <a16:creationId xmlns=""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48801" y="540486600"/>
          <a:ext cx="103187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34923</xdr:colOff>
      <xdr:row>537</xdr:row>
      <xdr:rowOff>38327</xdr:rowOff>
    </xdr:from>
    <xdr:to>
      <xdr:col>5</xdr:col>
      <xdr:colOff>1015998</xdr:colOff>
      <xdr:row>538</xdr:row>
      <xdr:rowOff>0</xdr:rowOff>
    </xdr:to>
    <xdr:pic>
      <xdr:nvPicPr>
        <xdr:cNvPr id="1848" name="Picture 56419">
          <a:extLst>
            <a:ext uri="{FF2B5EF4-FFF2-40B4-BE49-F238E27FC236}">
              <a16:creationId xmlns="" xmlns:a16="http://schemas.microsoft.com/office/drawing/2014/main" id="{00000000-0008-0000-0000-000038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88223" y="540505877"/>
          <a:ext cx="981075" cy="55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538</xdr:row>
      <xdr:rowOff>587375</xdr:rowOff>
    </xdr:from>
    <xdr:to>
      <xdr:col>0</xdr:col>
      <xdr:colOff>1946276</xdr:colOff>
      <xdr:row>540</xdr:row>
      <xdr:rowOff>628651</xdr:rowOff>
    </xdr:to>
    <xdr:pic>
      <xdr:nvPicPr>
        <xdr:cNvPr id="1849" name="Picture 1080">
          <a:extLst>
            <a:ext uri="{FF2B5EF4-FFF2-40B4-BE49-F238E27FC236}">
              <a16:creationId xmlns=""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85750" y="440007375"/>
          <a:ext cx="1660526" cy="131127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158750</xdr:colOff>
      <xdr:row>543</xdr:row>
      <xdr:rowOff>219075</xdr:rowOff>
    </xdr:from>
    <xdr:to>
      <xdr:col>0</xdr:col>
      <xdr:colOff>1892300</xdr:colOff>
      <xdr:row>543</xdr:row>
      <xdr:rowOff>1276350</xdr:rowOff>
    </xdr:to>
    <xdr:pic>
      <xdr:nvPicPr>
        <xdr:cNvPr id="1850" name="Picture 1081">
          <a:extLst>
            <a:ext uri="{FF2B5EF4-FFF2-40B4-BE49-F238E27FC236}">
              <a16:creationId xmlns=""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8750" y="442814075"/>
          <a:ext cx="1733550" cy="1057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431800</xdr:colOff>
      <xdr:row>544</xdr:row>
      <xdr:rowOff>149225</xdr:rowOff>
    </xdr:from>
    <xdr:to>
      <xdr:col>0</xdr:col>
      <xdr:colOff>1555750</xdr:colOff>
      <xdr:row>544</xdr:row>
      <xdr:rowOff>1149350</xdr:rowOff>
    </xdr:to>
    <xdr:pic>
      <xdr:nvPicPr>
        <xdr:cNvPr id="1851" name="Picture 1082">
          <a:extLst>
            <a:ext uri="{FF2B5EF4-FFF2-40B4-BE49-F238E27FC236}">
              <a16:creationId xmlns="" xmlns:a16="http://schemas.microsoft.com/office/drawing/2014/main" id="{00000000-0008-0000-0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31800" y="444268225"/>
          <a:ext cx="1123950" cy="1000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19050</xdr:colOff>
      <xdr:row>519</xdr:row>
      <xdr:rowOff>0</xdr:rowOff>
    </xdr:from>
    <xdr:to>
      <xdr:col>5</xdr:col>
      <xdr:colOff>34290</xdr:colOff>
      <xdr:row>519</xdr:row>
      <xdr:rowOff>45719</xdr:rowOff>
    </xdr:to>
    <xdr:pic>
      <xdr:nvPicPr>
        <xdr:cNvPr id="1853" name="Picture 56240">
          <a:extLst>
            <a:ext uri="{FF2B5EF4-FFF2-40B4-BE49-F238E27FC236}">
              <a16:creationId xmlns=""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92280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519</xdr:row>
      <xdr:rowOff>0</xdr:rowOff>
    </xdr:from>
    <xdr:to>
      <xdr:col>5</xdr:col>
      <xdr:colOff>34290</xdr:colOff>
      <xdr:row>519</xdr:row>
      <xdr:rowOff>45719</xdr:rowOff>
    </xdr:to>
    <xdr:pic>
      <xdr:nvPicPr>
        <xdr:cNvPr id="1855" name="Picture 56240">
          <a:extLst>
            <a:ext uri="{FF2B5EF4-FFF2-40B4-BE49-F238E27FC236}">
              <a16:creationId xmlns=""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92280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519</xdr:row>
      <xdr:rowOff>0</xdr:rowOff>
    </xdr:from>
    <xdr:to>
      <xdr:col>5</xdr:col>
      <xdr:colOff>34290</xdr:colOff>
      <xdr:row>519</xdr:row>
      <xdr:rowOff>45719</xdr:rowOff>
    </xdr:to>
    <xdr:pic>
      <xdr:nvPicPr>
        <xdr:cNvPr id="1857" name="Picture 56240">
          <a:extLst>
            <a:ext uri="{FF2B5EF4-FFF2-40B4-BE49-F238E27FC236}">
              <a16:creationId xmlns=""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92280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519</xdr:row>
      <xdr:rowOff>0</xdr:rowOff>
    </xdr:from>
    <xdr:to>
      <xdr:col>5</xdr:col>
      <xdr:colOff>34290</xdr:colOff>
      <xdr:row>519</xdr:row>
      <xdr:rowOff>45719</xdr:rowOff>
    </xdr:to>
    <xdr:pic>
      <xdr:nvPicPr>
        <xdr:cNvPr id="1859" name="Picture 56240">
          <a:extLst>
            <a:ext uri="{FF2B5EF4-FFF2-40B4-BE49-F238E27FC236}">
              <a16:creationId xmlns=""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92280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519</xdr:row>
      <xdr:rowOff>0</xdr:rowOff>
    </xdr:from>
    <xdr:to>
      <xdr:col>5</xdr:col>
      <xdr:colOff>34290</xdr:colOff>
      <xdr:row>519</xdr:row>
      <xdr:rowOff>45719</xdr:rowOff>
    </xdr:to>
    <xdr:pic>
      <xdr:nvPicPr>
        <xdr:cNvPr id="1861" name="Picture 56240">
          <a:extLst>
            <a:ext uri="{FF2B5EF4-FFF2-40B4-BE49-F238E27FC236}">
              <a16:creationId xmlns="" xmlns:a16="http://schemas.microsoft.com/office/drawing/2014/main" id="{00000000-0008-0000-0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92280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519</xdr:row>
      <xdr:rowOff>0</xdr:rowOff>
    </xdr:from>
    <xdr:to>
      <xdr:col>5</xdr:col>
      <xdr:colOff>34290</xdr:colOff>
      <xdr:row>519</xdr:row>
      <xdr:rowOff>45719</xdr:rowOff>
    </xdr:to>
    <xdr:pic>
      <xdr:nvPicPr>
        <xdr:cNvPr id="1863" name="Picture 56240">
          <a:extLst>
            <a:ext uri="{FF2B5EF4-FFF2-40B4-BE49-F238E27FC236}">
              <a16:creationId xmlns=""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922805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545</xdr:row>
      <xdr:rowOff>0</xdr:rowOff>
    </xdr:from>
    <xdr:to>
      <xdr:col>20</xdr:col>
      <xdr:colOff>19050</xdr:colOff>
      <xdr:row>545</xdr:row>
      <xdr:rowOff>514350</xdr:rowOff>
    </xdr:to>
    <xdr:pic>
      <xdr:nvPicPr>
        <xdr:cNvPr id="1864" name="Picture 53635">
          <a:extLst>
            <a:ext uri="{FF2B5EF4-FFF2-40B4-BE49-F238E27FC236}">
              <a16:creationId xmlns=""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0" y="5191125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545</xdr:row>
      <xdr:rowOff>0</xdr:rowOff>
    </xdr:from>
    <xdr:to>
      <xdr:col>19</xdr:col>
      <xdr:colOff>0</xdr:colOff>
      <xdr:row>545</xdr:row>
      <xdr:rowOff>533400</xdr:rowOff>
    </xdr:to>
    <xdr:pic>
      <xdr:nvPicPr>
        <xdr:cNvPr id="1865" name="Picture 2511">
          <a:extLst>
            <a:ext uri="{FF2B5EF4-FFF2-40B4-BE49-F238E27FC236}">
              <a16:creationId xmlns="" xmlns:a16="http://schemas.microsoft.com/office/drawing/2014/main" id="{00000000-0008-0000-0000-000049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21800" y="5191125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545</xdr:row>
      <xdr:rowOff>0</xdr:rowOff>
    </xdr:from>
    <xdr:to>
      <xdr:col>22</xdr:col>
      <xdr:colOff>19050</xdr:colOff>
      <xdr:row>545</xdr:row>
      <xdr:rowOff>514350</xdr:rowOff>
    </xdr:to>
    <xdr:pic>
      <xdr:nvPicPr>
        <xdr:cNvPr id="1866" name="Picture 53635">
          <a:extLst>
            <a:ext uri="{FF2B5EF4-FFF2-40B4-BE49-F238E27FC236}">
              <a16:creationId xmlns=""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84100" y="5191125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545</xdr:row>
      <xdr:rowOff>0</xdr:rowOff>
    </xdr:from>
    <xdr:to>
      <xdr:col>20</xdr:col>
      <xdr:colOff>0</xdr:colOff>
      <xdr:row>545</xdr:row>
      <xdr:rowOff>533400</xdr:rowOff>
    </xdr:to>
    <xdr:pic>
      <xdr:nvPicPr>
        <xdr:cNvPr id="1867" name="Picture 2512">
          <a:extLst>
            <a:ext uri="{FF2B5EF4-FFF2-40B4-BE49-F238E27FC236}">
              <a16:creationId xmlns="" xmlns:a16="http://schemas.microsoft.com/office/drawing/2014/main" id="{00000000-0008-0000-0000-00004B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069550" y="5191125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545</xdr:row>
      <xdr:rowOff>0</xdr:rowOff>
    </xdr:from>
    <xdr:to>
      <xdr:col>21</xdr:col>
      <xdr:colOff>0</xdr:colOff>
      <xdr:row>545</xdr:row>
      <xdr:rowOff>533400</xdr:rowOff>
    </xdr:to>
    <xdr:pic>
      <xdr:nvPicPr>
        <xdr:cNvPr id="1868" name="Picture 2511">
          <a:extLst>
            <a:ext uri="{FF2B5EF4-FFF2-40B4-BE49-F238E27FC236}">
              <a16:creationId xmlns="" xmlns:a16="http://schemas.microsoft.com/office/drawing/2014/main" id="{00000000-0008-0000-0000-00004C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117300" y="5191125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545</xdr:row>
      <xdr:rowOff>0</xdr:rowOff>
    </xdr:from>
    <xdr:to>
      <xdr:col>5</xdr:col>
      <xdr:colOff>34290</xdr:colOff>
      <xdr:row>545</xdr:row>
      <xdr:rowOff>45719</xdr:rowOff>
    </xdr:to>
    <xdr:pic>
      <xdr:nvPicPr>
        <xdr:cNvPr id="1879" name="Picture 56240">
          <a:extLst>
            <a:ext uri="{FF2B5EF4-FFF2-40B4-BE49-F238E27FC236}">
              <a16:creationId xmlns=""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191125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547</xdr:row>
      <xdr:rowOff>0</xdr:rowOff>
    </xdr:from>
    <xdr:to>
      <xdr:col>5</xdr:col>
      <xdr:colOff>1045027</xdr:colOff>
      <xdr:row>548</xdr:row>
      <xdr:rowOff>0</xdr:rowOff>
    </xdr:to>
    <xdr:pic>
      <xdr:nvPicPr>
        <xdr:cNvPr id="1881" name="Picture 56429">
          <a:extLst>
            <a:ext uri="{FF2B5EF4-FFF2-40B4-BE49-F238E27FC236}">
              <a16:creationId xmlns="" xmlns:a16="http://schemas.microsoft.com/office/drawing/2014/main" id="{00000000-0008-0000-0000-000059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52036980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547</xdr:row>
      <xdr:rowOff>0</xdr:rowOff>
    </xdr:from>
    <xdr:to>
      <xdr:col>7</xdr:col>
      <xdr:colOff>1047750</xdr:colOff>
      <xdr:row>548</xdr:row>
      <xdr:rowOff>0</xdr:rowOff>
    </xdr:to>
    <xdr:pic>
      <xdr:nvPicPr>
        <xdr:cNvPr id="1882" name="Picture 58454">
          <a:extLst>
            <a:ext uri="{FF2B5EF4-FFF2-40B4-BE49-F238E27FC236}">
              <a16:creationId xmlns="" xmlns:a16="http://schemas.microsoft.com/office/drawing/2014/main" id="{00000000-0008-0000-0000-00005A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48800" y="52036980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547</xdr:row>
      <xdr:rowOff>0</xdr:rowOff>
    </xdr:from>
    <xdr:to>
      <xdr:col>8</xdr:col>
      <xdr:colOff>1009650</xdr:colOff>
      <xdr:row>548</xdr:row>
      <xdr:rowOff>0</xdr:rowOff>
    </xdr:to>
    <xdr:pic>
      <xdr:nvPicPr>
        <xdr:cNvPr id="1883" name="Picture 56283">
          <a:extLst>
            <a:ext uri="{FF2B5EF4-FFF2-40B4-BE49-F238E27FC236}">
              <a16:creationId xmlns=""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06149" y="490804200"/>
          <a:ext cx="99060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79375</xdr:colOff>
      <xdr:row>549</xdr:row>
      <xdr:rowOff>269875</xdr:rowOff>
    </xdr:from>
    <xdr:to>
      <xdr:col>0</xdr:col>
      <xdr:colOff>1897508</xdr:colOff>
      <xdr:row>553</xdr:row>
      <xdr:rowOff>9525</xdr:rowOff>
    </xdr:to>
    <xdr:pic>
      <xdr:nvPicPr>
        <xdr:cNvPr id="1884" name="Obraz 1883" descr="Drewnopodobna 014 antracyt.jpg">
          <a:extLst>
            <a:ext uri="{FF2B5EF4-FFF2-40B4-BE49-F238E27FC236}">
              <a16:creationId xmlns=""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79375" y="521801725"/>
          <a:ext cx="1818133" cy="1752600"/>
        </a:xfrm>
        <a:prstGeom prst="rect">
          <a:avLst/>
        </a:prstGeom>
      </xdr:spPr>
    </xdr:pic>
    <xdr:clientData/>
  </xdr:twoCellAnchor>
  <xdr:twoCellAnchor>
    <xdr:from>
      <xdr:col>3</xdr:col>
      <xdr:colOff>873124</xdr:colOff>
      <xdr:row>559</xdr:row>
      <xdr:rowOff>9525</xdr:rowOff>
    </xdr:from>
    <xdr:to>
      <xdr:col>5</xdr:col>
      <xdr:colOff>0</xdr:colOff>
      <xdr:row>559</xdr:row>
      <xdr:rowOff>542925</xdr:rowOff>
    </xdr:to>
    <xdr:pic>
      <xdr:nvPicPr>
        <xdr:cNvPr id="1885" name="Picture 2556">
          <a:extLst>
            <a:ext uri="{FF2B5EF4-FFF2-40B4-BE49-F238E27FC236}">
              <a16:creationId xmlns="" xmlns:a16="http://schemas.microsoft.com/office/drawing/2014/main" id="{00000000-0008-0000-0000-00005D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331074" y="527827875"/>
          <a:ext cx="22226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872066</xdr:colOff>
      <xdr:row>559</xdr:row>
      <xdr:rowOff>32280</xdr:rowOff>
    </xdr:from>
    <xdr:to>
      <xdr:col>5</xdr:col>
      <xdr:colOff>995210</xdr:colOff>
      <xdr:row>559</xdr:row>
      <xdr:rowOff>565680</xdr:rowOff>
    </xdr:to>
    <xdr:pic>
      <xdr:nvPicPr>
        <xdr:cNvPr id="1886" name="Picture 56429">
          <a:extLst>
            <a:ext uri="{FF2B5EF4-FFF2-40B4-BE49-F238E27FC236}">
              <a16:creationId xmlns="" xmlns:a16="http://schemas.microsoft.com/office/drawing/2014/main" id="{00000000-0008-0000-0000-00005E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857066" y="498520509"/>
          <a:ext cx="100949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12700</xdr:colOff>
      <xdr:row>559</xdr:row>
      <xdr:rowOff>34925</xdr:rowOff>
    </xdr:from>
    <xdr:to>
      <xdr:col>6</xdr:col>
      <xdr:colOff>1019355</xdr:colOff>
      <xdr:row>560</xdr:row>
      <xdr:rowOff>0</xdr:rowOff>
    </xdr:to>
    <xdr:pic>
      <xdr:nvPicPr>
        <xdr:cNvPr id="1887" name="Picture 58454">
          <a:extLst>
            <a:ext uri="{FF2B5EF4-FFF2-40B4-BE49-F238E27FC236}">
              <a16:creationId xmlns="" xmlns:a16="http://schemas.microsoft.com/office/drawing/2014/main" id="{00000000-0008-0000-0000-00005F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13750" y="527853275"/>
          <a:ext cx="1006655" cy="53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412749</xdr:colOff>
      <xdr:row>560</xdr:row>
      <xdr:rowOff>206376</xdr:rowOff>
    </xdr:from>
    <xdr:to>
      <xdr:col>0</xdr:col>
      <xdr:colOff>1555750</xdr:colOff>
      <xdr:row>562</xdr:row>
      <xdr:rowOff>429085</xdr:rowOff>
    </xdr:to>
    <xdr:pic>
      <xdr:nvPicPr>
        <xdr:cNvPr id="1888" name="Obraz 1887" descr="Palmówka drewnopodobna 013 brąz.jpg">
          <a:extLst>
            <a:ext uri="{FF2B5EF4-FFF2-40B4-BE49-F238E27FC236}">
              <a16:creationId xmlns=""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412749" y="454898126"/>
          <a:ext cx="1143001" cy="1492709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545</xdr:row>
      <xdr:rowOff>0</xdr:rowOff>
    </xdr:from>
    <xdr:to>
      <xdr:col>5</xdr:col>
      <xdr:colOff>34290</xdr:colOff>
      <xdr:row>545</xdr:row>
      <xdr:rowOff>45719</xdr:rowOff>
    </xdr:to>
    <xdr:pic>
      <xdr:nvPicPr>
        <xdr:cNvPr id="1890" name="Picture 56240">
          <a:extLst>
            <a:ext uri="{FF2B5EF4-FFF2-40B4-BE49-F238E27FC236}">
              <a16:creationId xmlns=""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191125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545</xdr:row>
      <xdr:rowOff>0</xdr:rowOff>
    </xdr:from>
    <xdr:to>
      <xdr:col>5</xdr:col>
      <xdr:colOff>34290</xdr:colOff>
      <xdr:row>545</xdr:row>
      <xdr:rowOff>45719</xdr:rowOff>
    </xdr:to>
    <xdr:pic>
      <xdr:nvPicPr>
        <xdr:cNvPr id="1893" name="Picture 56240">
          <a:extLst>
            <a:ext uri="{FF2B5EF4-FFF2-40B4-BE49-F238E27FC236}">
              <a16:creationId xmlns=""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191125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545</xdr:row>
      <xdr:rowOff>0</xdr:rowOff>
    </xdr:from>
    <xdr:to>
      <xdr:col>5</xdr:col>
      <xdr:colOff>34290</xdr:colOff>
      <xdr:row>545</xdr:row>
      <xdr:rowOff>45719</xdr:rowOff>
    </xdr:to>
    <xdr:pic>
      <xdr:nvPicPr>
        <xdr:cNvPr id="1895" name="Picture 56240">
          <a:extLst>
            <a:ext uri="{FF2B5EF4-FFF2-40B4-BE49-F238E27FC236}">
              <a16:creationId xmlns=""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191125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545</xdr:row>
      <xdr:rowOff>0</xdr:rowOff>
    </xdr:from>
    <xdr:to>
      <xdr:col>5</xdr:col>
      <xdr:colOff>34290</xdr:colOff>
      <xdr:row>545</xdr:row>
      <xdr:rowOff>45719</xdr:rowOff>
    </xdr:to>
    <xdr:pic>
      <xdr:nvPicPr>
        <xdr:cNvPr id="1897" name="Picture 56240">
          <a:extLst>
            <a:ext uri="{FF2B5EF4-FFF2-40B4-BE49-F238E27FC236}">
              <a16:creationId xmlns=""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191125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545</xdr:row>
      <xdr:rowOff>0</xdr:rowOff>
    </xdr:from>
    <xdr:to>
      <xdr:col>5</xdr:col>
      <xdr:colOff>34290</xdr:colOff>
      <xdr:row>545</xdr:row>
      <xdr:rowOff>45719</xdr:rowOff>
    </xdr:to>
    <xdr:pic>
      <xdr:nvPicPr>
        <xdr:cNvPr id="1899" name="Picture 56240">
          <a:extLst>
            <a:ext uri="{FF2B5EF4-FFF2-40B4-BE49-F238E27FC236}">
              <a16:creationId xmlns=""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191125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545</xdr:row>
      <xdr:rowOff>0</xdr:rowOff>
    </xdr:from>
    <xdr:to>
      <xdr:col>5</xdr:col>
      <xdr:colOff>34290</xdr:colOff>
      <xdr:row>545</xdr:row>
      <xdr:rowOff>45719</xdr:rowOff>
    </xdr:to>
    <xdr:pic>
      <xdr:nvPicPr>
        <xdr:cNvPr id="1901" name="Picture 56240">
          <a:extLst>
            <a:ext uri="{FF2B5EF4-FFF2-40B4-BE49-F238E27FC236}">
              <a16:creationId xmlns="" xmlns:a16="http://schemas.microsoft.com/office/drawing/2014/main" id="{00000000-0008-0000-0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191125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19050</xdr:colOff>
      <xdr:row>564</xdr:row>
      <xdr:rowOff>0</xdr:rowOff>
    </xdr:from>
    <xdr:to>
      <xdr:col>20</xdr:col>
      <xdr:colOff>19050</xdr:colOff>
      <xdr:row>564</xdr:row>
      <xdr:rowOff>514350</xdr:rowOff>
    </xdr:to>
    <xdr:pic>
      <xdr:nvPicPr>
        <xdr:cNvPr id="1902" name="Picture 53635">
          <a:extLst>
            <a:ext uri="{FF2B5EF4-FFF2-40B4-BE49-F238E27FC236}">
              <a16:creationId xmlns=""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088600" y="5214747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564</xdr:row>
      <xdr:rowOff>0</xdr:rowOff>
    </xdr:from>
    <xdr:to>
      <xdr:col>19</xdr:col>
      <xdr:colOff>0</xdr:colOff>
      <xdr:row>564</xdr:row>
      <xdr:rowOff>533400</xdr:rowOff>
    </xdr:to>
    <xdr:pic>
      <xdr:nvPicPr>
        <xdr:cNvPr id="1903" name="Picture 2511">
          <a:extLst>
            <a:ext uri="{FF2B5EF4-FFF2-40B4-BE49-F238E27FC236}">
              <a16:creationId xmlns="" xmlns:a16="http://schemas.microsoft.com/office/drawing/2014/main" id="{00000000-0008-0000-0000-00006F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021800" y="5214747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564</xdr:row>
      <xdr:rowOff>0</xdr:rowOff>
    </xdr:from>
    <xdr:to>
      <xdr:col>22</xdr:col>
      <xdr:colOff>19050</xdr:colOff>
      <xdr:row>564</xdr:row>
      <xdr:rowOff>514350</xdr:rowOff>
    </xdr:to>
    <xdr:pic>
      <xdr:nvPicPr>
        <xdr:cNvPr id="1904" name="Picture 53635">
          <a:extLst>
            <a:ext uri="{FF2B5EF4-FFF2-40B4-BE49-F238E27FC236}">
              <a16:creationId xmlns=""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184100" y="52147470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564</xdr:row>
      <xdr:rowOff>0</xdr:rowOff>
    </xdr:from>
    <xdr:to>
      <xdr:col>20</xdr:col>
      <xdr:colOff>0</xdr:colOff>
      <xdr:row>564</xdr:row>
      <xdr:rowOff>533400</xdr:rowOff>
    </xdr:to>
    <xdr:pic>
      <xdr:nvPicPr>
        <xdr:cNvPr id="1905" name="Picture 2512">
          <a:extLst>
            <a:ext uri="{FF2B5EF4-FFF2-40B4-BE49-F238E27FC236}">
              <a16:creationId xmlns="" xmlns:a16="http://schemas.microsoft.com/office/drawing/2014/main" id="{00000000-0008-0000-0000-000071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069550" y="5214747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564</xdr:row>
      <xdr:rowOff>0</xdr:rowOff>
    </xdr:from>
    <xdr:to>
      <xdr:col>21</xdr:col>
      <xdr:colOff>0</xdr:colOff>
      <xdr:row>564</xdr:row>
      <xdr:rowOff>533400</xdr:rowOff>
    </xdr:to>
    <xdr:pic>
      <xdr:nvPicPr>
        <xdr:cNvPr id="1906" name="Picture 2511">
          <a:extLst>
            <a:ext uri="{FF2B5EF4-FFF2-40B4-BE49-F238E27FC236}">
              <a16:creationId xmlns="" xmlns:a16="http://schemas.microsoft.com/office/drawing/2014/main" id="{00000000-0008-0000-0000-000072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117300" y="5214747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564</xdr:row>
      <xdr:rowOff>0</xdr:rowOff>
    </xdr:from>
    <xdr:to>
      <xdr:col>5</xdr:col>
      <xdr:colOff>34290</xdr:colOff>
      <xdr:row>564</xdr:row>
      <xdr:rowOff>45719</xdr:rowOff>
    </xdr:to>
    <xdr:pic>
      <xdr:nvPicPr>
        <xdr:cNvPr id="1917" name="Picture 56240">
          <a:extLst>
            <a:ext uri="{FF2B5EF4-FFF2-40B4-BE49-F238E27FC236}">
              <a16:creationId xmlns="" xmlns:a16="http://schemas.microsoft.com/office/drawing/2014/main" id="{00000000-0008-0000-0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14747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566</xdr:row>
      <xdr:rowOff>0</xdr:rowOff>
    </xdr:from>
    <xdr:to>
      <xdr:col>5</xdr:col>
      <xdr:colOff>990600</xdr:colOff>
      <xdr:row>566</xdr:row>
      <xdr:rowOff>533400</xdr:rowOff>
    </xdr:to>
    <xdr:pic>
      <xdr:nvPicPr>
        <xdr:cNvPr id="1918" name="Picture 56434">
          <a:extLst>
            <a:ext uri="{FF2B5EF4-FFF2-40B4-BE49-F238E27FC236}">
              <a16:creationId xmlns="" xmlns:a16="http://schemas.microsoft.com/office/drawing/2014/main" id="{00000000-0008-0000-0000-00007E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91400" y="522465300"/>
          <a:ext cx="952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1028699</xdr:colOff>
      <xdr:row>566</xdr:row>
      <xdr:rowOff>0</xdr:rowOff>
    </xdr:from>
    <xdr:to>
      <xdr:col>6</xdr:col>
      <xdr:colOff>993775</xdr:colOff>
      <xdr:row>566</xdr:row>
      <xdr:rowOff>533400</xdr:rowOff>
    </xdr:to>
    <xdr:pic>
      <xdr:nvPicPr>
        <xdr:cNvPr id="1921" name="Picture 56283">
          <a:extLst>
            <a:ext uri="{FF2B5EF4-FFF2-40B4-BE49-F238E27FC236}">
              <a16:creationId xmlns="" xmlns:a16="http://schemas.microsoft.com/office/drawing/2014/main" id="{00000000-0008-0000-0000-00008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81999" y="522465300"/>
          <a:ext cx="101282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567</xdr:row>
      <xdr:rowOff>228600</xdr:rowOff>
    </xdr:from>
    <xdr:to>
      <xdr:col>0</xdr:col>
      <xdr:colOff>1955800</xdr:colOff>
      <xdr:row>567</xdr:row>
      <xdr:rowOff>1243126</xdr:rowOff>
    </xdr:to>
    <xdr:pic>
      <xdr:nvPicPr>
        <xdr:cNvPr id="1922" name="Obraz 1921" descr="_mg_9621.jpg">
          <a:extLst>
            <a:ext uri="{FF2B5EF4-FFF2-40B4-BE49-F238E27FC236}">
              <a16:creationId xmlns="" xmlns:a16="http://schemas.microsoft.com/office/drawing/2014/main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57175" y="459285975"/>
          <a:ext cx="1698625" cy="101452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564</xdr:row>
      <xdr:rowOff>0</xdr:rowOff>
    </xdr:from>
    <xdr:to>
      <xdr:col>5</xdr:col>
      <xdr:colOff>34290</xdr:colOff>
      <xdr:row>564</xdr:row>
      <xdr:rowOff>45719</xdr:rowOff>
    </xdr:to>
    <xdr:pic>
      <xdr:nvPicPr>
        <xdr:cNvPr id="1924" name="Picture 56240">
          <a:extLst>
            <a:ext uri="{FF2B5EF4-FFF2-40B4-BE49-F238E27FC236}">
              <a16:creationId xmlns="" xmlns:a16="http://schemas.microsoft.com/office/drawing/2014/main" id="{00000000-0008-0000-0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14747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564</xdr:row>
      <xdr:rowOff>0</xdr:rowOff>
    </xdr:from>
    <xdr:to>
      <xdr:col>5</xdr:col>
      <xdr:colOff>34290</xdr:colOff>
      <xdr:row>564</xdr:row>
      <xdr:rowOff>45719</xdr:rowOff>
    </xdr:to>
    <xdr:pic>
      <xdr:nvPicPr>
        <xdr:cNvPr id="1926" name="Picture 56240">
          <a:extLst>
            <a:ext uri="{FF2B5EF4-FFF2-40B4-BE49-F238E27FC236}">
              <a16:creationId xmlns=""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14747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564</xdr:row>
      <xdr:rowOff>0</xdr:rowOff>
    </xdr:from>
    <xdr:to>
      <xdr:col>5</xdr:col>
      <xdr:colOff>34290</xdr:colOff>
      <xdr:row>564</xdr:row>
      <xdr:rowOff>45719</xdr:rowOff>
    </xdr:to>
    <xdr:pic>
      <xdr:nvPicPr>
        <xdr:cNvPr id="1928" name="Picture 56240">
          <a:extLst>
            <a:ext uri="{FF2B5EF4-FFF2-40B4-BE49-F238E27FC236}">
              <a16:creationId xmlns="" xmlns:a16="http://schemas.microsoft.com/office/drawing/2014/main" id="{00000000-0008-0000-0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14747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564</xdr:row>
      <xdr:rowOff>0</xdr:rowOff>
    </xdr:from>
    <xdr:to>
      <xdr:col>5</xdr:col>
      <xdr:colOff>34290</xdr:colOff>
      <xdr:row>564</xdr:row>
      <xdr:rowOff>45719</xdr:rowOff>
    </xdr:to>
    <xdr:pic>
      <xdr:nvPicPr>
        <xdr:cNvPr id="1930" name="Picture 56240">
          <a:extLst>
            <a:ext uri="{FF2B5EF4-FFF2-40B4-BE49-F238E27FC236}">
              <a16:creationId xmlns=""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14747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564</xdr:row>
      <xdr:rowOff>0</xdr:rowOff>
    </xdr:from>
    <xdr:to>
      <xdr:col>5</xdr:col>
      <xdr:colOff>34290</xdr:colOff>
      <xdr:row>564</xdr:row>
      <xdr:rowOff>45719</xdr:rowOff>
    </xdr:to>
    <xdr:pic>
      <xdr:nvPicPr>
        <xdr:cNvPr id="1932" name="Picture 56240">
          <a:extLst>
            <a:ext uri="{FF2B5EF4-FFF2-40B4-BE49-F238E27FC236}">
              <a16:creationId xmlns="" xmlns:a16="http://schemas.microsoft.com/office/drawing/2014/main" id="{00000000-0008-0000-0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14747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564</xdr:row>
      <xdr:rowOff>0</xdr:rowOff>
    </xdr:from>
    <xdr:to>
      <xdr:col>5</xdr:col>
      <xdr:colOff>34290</xdr:colOff>
      <xdr:row>564</xdr:row>
      <xdr:rowOff>45719</xdr:rowOff>
    </xdr:to>
    <xdr:pic>
      <xdr:nvPicPr>
        <xdr:cNvPr id="1934" name="Picture 56240">
          <a:extLst>
            <a:ext uri="{FF2B5EF4-FFF2-40B4-BE49-F238E27FC236}">
              <a16:creationId xmlns="" xmlns:a16="http://schemas.microsoft.com/office/drawing/2014/main" id="{00000000-0008-0000-0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53300" y="521474700"/>
          <a:ext cx="342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15875</xdr:colOff>
      <xdr:row>570</xdr:row>
      <xdr:rowOff>0</xdr:rowOff>
    </xdr:from>
    <xdr:to>
      <xdr:col>7</xdr:col>
      <xdr:colOff>1025071</xdr:colOff>
      <xdr:row>570</xdr:row>
      <xdr:rowOff>587375</xdr:rowOff>
    </xdr:to>
    <xdr:pic>
      <xdr:nvPicPr>
        <xdr:cNvPr id="1935" name="Picture 56230">
          <a:extLst>
            <a:ext uri="{FF2B5EF4-FFF2-40B4-BE49-F238E27FC236}">
              <a16:creationId xmlns="" xmlns:a16="http://schemas.microsoft.com/office/drawing/2014/main" id="{00000000-0008-0000-0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64675" y="548316150"/>
          <a:ext cx="1009196" cy="58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570</xdr:row>
      <xdr:rowOff>0</xdr:rowOff>
    </xdr:from>
    <xdr:to>
      <xdr:col>10</xdr:col>
      <xdr:colOff>51026</xdr:colOff>
      <xdr:row>570</xdr:row>
      <xdr:rowOff>609600</xdr:rowOff>
    </xdr:to>
    <xdr:pic>
      <xdr:nvPicPr>
        <xdr:cNvPr id="1936" name="Picture 2508">
          <a:extLst>
            <a:ext uri="{FF2B5EF4-FFF2-40B4-BE49-F238E27FC236}">
              <a16:creationId xmlns="" xmlns:a16="http://schemas.microsoft.com/office/drawing/2014/main" id="{00000000-0008-0000-0000-000090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44300" y="548316150"/>
          <a:ext cx="1098776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1016000</xdr:colOff>
      <xdr:row>570</xdr:row>
      <xdr:rowOff>0</xdr:rowOff>
    </xdr:from>
    <xdr:to>
      <xdr:col>10</xdr:col>
      <xdr:colOff>1039812</xdr:colOff>
      <xdr:row>570</xdr:row>
      <xdr:rowOff>590550</xdr:rowOff>
    </xdr:to>
    <xdr:pic>
      <xdr:nvPicPr>
        <xdr:cNvPr id="1937" name="Picture 56645">
          <a:extLst>
            <a:ext uri="{FF2B5EF4-FFF2-40B4-BE49-F238E27FC236}">
              <a16:creationId xmlns="" xmlns:a16="http://schemas.microsoft.com/office/drawing/2014/main" id="{00000000-0008-0000-0000-000091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560300" y="548316150"/>
          <a:ext cx="1071562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194356</xdr:colOff>
      <xdr:row>571</xdr:row>
      <xdr:rowOff>808946</xdr:rowOff>
    </xdr:from>
    <xdr:to>
      <xdr:col>0</xdr:col>
      <xdr:colOff>2065338</xdr:colOff>
      <xdr:row>573</xdr:row>
      <xdr:rowOff>259409</xdr:rowOff>
    </xdr:to>
    <xdr:pic>
      <xdr:nvPicPr>
        <xdr:cNvPr id="1938" name="Obraz 1937" descr="_MG_4375.jpg">
          <a:extLst>
            <a:ext uri="{FF2B5EF4-FFF2-40B4-BE49-F238E27FC236}">
              <a16:creationId xmlns=""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94356" y="505557746"/>
          <a:ext cx="1870982" cy="89508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570</xdr:row>
      <xdr:rowOff>0</xdr:rowOff>
    </xdr:from>
    <xdr:to>
      <xdr:col>5</xdr:col>
      <xdr:colOff>1028700</xdr:colOff>
      <xdr:row>571</xdr:row>
      <xdr:rowOff>0</xdr:rowOff>
    </xdr:to>
    <xdr:pic>
      <xdr:nvPicPr>
        <xdr:cNvPr id="1939" name="Picture 56499">
          <a:extLst>
            <a:ext uri="{FF2B5EF4-FFF2-40B4-BE49-F238E27FC236}">
              <a16:creationId xmlns="" xmlns:a16="http://schemas.microsoft.com/office/drawing/2014/main" id="{00000000-0008-0000-0000-000093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53300" y="548316150"/>
          <a:ext cx="1028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577</xdr:row>
      <xdr:rowOff>19050</xdr:rowOff>
    </xdr:from>
    <xdr:to>
      <xdr:col>8</xdr:col>
      <xdr:colOff>39686</xdr:colOff>
      <xdr:row>578</xdr:row>
      <xdr:rowOff>0</xdr:rowOff>
    </xdr:to>
    <xdr:pic>
      <xdr:nvPicPr>
        <xdr:cNvPr id="1947" name="Picture 56230">
          <a:extLst>
            <a:ext uri="{FF2B5EF4-FFF2-40B4-BE49-F238E27FC236}">
              <a16:creationId xmlns=""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48800" y="571957200"/>
          <a:ext cx="1125536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577</xdr:row>
      <xdr:rowOff>19050</xdr:rowOff>
    </xdr:from>
    <xdr:to>
      <xdr:col>5</xdr:col>
      <xdr:colOff>1020536</xdr:colOff>
      <xdr:row>578</xdr:row>
      <xdr:rowOff>0</xdr:rowOff>
    </xdr:to>
    <xdr:pic>
      <xdr:nvPicPr>
        <xdr:cNvPr id="1948" name="Picture 56384">
          <a:extLst>
            <a:ext uri="{FF2B5EF4-FFF2-40B4-BE49-F238E27FC236}">
              <a16:creationId xmlns="" xmlns:a16="http://schemas.microsoft.com/office/drawing/2014/main" id="{00000000-0008-0000-0000-00009C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571957200"/>
          <a:ext cx="1001486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425450</xdr:colOff>
      <xdr:row>578</xdr:row>
      <xdr:rowOff>127000</xdr:rowOff>
    </xdr:from>
    <xdr:to>
      <xdr:col>0</xdr:col>
      <xdr:colOff>1694513</xdr:colOff>
      <xdr:row>578</xdr:row>
      <xdr:rowOff>1117600</xdr:rowOff>
    </xdr:to>
    <xdr:pic>
      <xdr:nvPicPr>
        <xdr:cNvPr id="1949" name="Picture 6">
          <a:extLst>
            <a:ext uri="{FF2B5EF4-FFF2-40B4-BE49-F238E27FC236}">
              <a16:creationId xmlns="" xmlns:a16="http://schemas.microsoft.com/office/drawing/2014/main" id="{00000000-0008-0000-0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25450" y="470503250"/>
          <a:ext cx="1269063" cy="990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241300</xdr:colOff>
      <xdr:row>579</xdr:row>
      <xdr:rowOff>31750</xdr:rowOff>
    </xdr:from>
    <xdr:to>
      <xdr:col>0</xdr:col>
      <xdr:colOff>1870075</xdr:colOff>
      <xdr:row>579</xdr:row>
      <xdr:rowOff>1117600</xdr:rowOff>
    </xdr:to>
    <xdr:pic>
      <xdr:nvPicPr>
        <xdr:cNvPr id="1950" name="Obraz 1949" descr="_MG_9202.jpg">
          <a:extLst>
            <a:ext uri="{FF2B5EF4-FFF2-40B4-BE49-F238E27FC236}">
              <a16:creationId xmlns=""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41300" y="471678000"/>
          <a:ext cx="1628775" cy="10858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577</xdr:row>
      <xdr:rowOff>38100</xdr:rowOff>
    </xdr:from>
    <xdr:to>
      <xdr:col>10</xdr:col>
      <xdr:colOff>1029153</xdr:colOff>
      <xdr:row>578</xdr:row>
      <xdr:rowOff>0</xdr:rowOff>
    </xdr:to>
    <xdr:pic>
      <xdr:nvPicPr>
        <xdr:cNvPr id="1951" name="Picture 56645">
          <a:extLst>
            <a:ext uri="{FF2B5EF4-FFF2-40B4-BE49-F238E27FC236}">
              <a16:creationId xmlns="" xmlns:a16="http://schemas.microsoft.com/office/drawing/2014/main" id="{00000000-0008-0000-0000-00009F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630150" y="571976250"/>
          <a:ext cx="99105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-1</xdr:colOff>
      <xdr:row>577</xdr:row>
      <xdr:rowOff>0</xdr:rowOff>
    </xdr:from>
    <xdr:to>
      <xdr:col>10</xdr:col>
      <xdr:colOff>0</xdr:colOff>
      <xdr:row>578</xdr:row>
      <xdr:rowOff>0</xdr:rowOff>
    </xdr:to>
    <xdr:pic>
      <xdr:nvPicPr>
        <xdr:cNvPr id="1952" name="Picture 386">
          <a:extLst>
            <a:ext uri="{FF2B5EF4-FFF2-40B4-BE49-F238E27FC236}">
              <a16:creationId xmlns="" xmlns:a16="http://schemas.microsoft.com/office/drawing/2014/main" id="{00000000-0008-0000-0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44299" y="571938150"/>
          <a:ext cx="1047751" cy="628650"/>
        </a:xfrm>
        <a:prstGeom prst="rect">
          <a:avLst/>
        </a:prstGeom>
        <a:solidFill>
          <a:schemeClr val="bg2">
            <a:lumMod val="90000"/>
          </a:schemeClr>
        </a:solidFill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432435</xdr:colOff>
      <xdr:row>583</xdr:row>
      <xdr:rowOff>960120</xdr:rowOff>
    </xdr:from>
    <xdr:ext cx="184731" cy="264560"/>
    <xdr:sp macro="" textlink="">
      <xdr:nvSpPr>
        <xdr:cNvPr id="1955" name="pole tekstowe 1954">
          <a:extLst>
            <a:ext uri="{FF2B5EF4-FFF2-40B4-BE49-F238E27FC236}">
              <a16:creationId xmlns="" xmlns:a16="http://schemas.microsoft.com/office/drawing/2014/main" id="{00000000-0008-0000-0000-0000A3070000}"/>
            </a:ext>
          </a:extLst>
        </xdr:cNvPr>
        <xdr:cNvSpPr txBox="1"/>
      </xdr:nvSpPr>
      <xdr:spPr>
        <a:xfrm>
          <a:off x="6890385" y="579127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0</xdr:col>
      <xdr:colOff>247650</xdr:colOff>
      <xdr:row>583</xdr:row>
      <xdr:rowOff>152400</xdr:rowOff>
    </xdr:from>
    <xdr:to>
      <xdr:col>0</xdr:col>
      <xdr:colOff>1790700</xdr:colOff>
      <xdr:row>583</xdr:row>
      <xdr:rowOff>1200150</xdr:rowOff>
    </xdr:to>
    <xdr:pic>
      <xdr:nvPicPr>
        <xdr:cNvPr id="1956" name="Obraz 148">
          <a:extLst>
            <a:ext uri="{FF2B5EF4-FFF2-40B4-BE49-F238E27FC236}">
              <a16:creationId xmlns=""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47650" y="474719650"/>
          <a:ext cx="15430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582</xdr:row>
      <xdr:rowOff>0</xdr:rowOff>
    </xdr:from>
    <xdr:to>
      <xdr:col>6</xdr:col>
      <xdr:colOff>0</xdr:colOff>
      <xdr:row>583</xdr:row>
      <xdr:rowOff>38100</xdr:rowOff>
    </xdr:to>
    <xdr:pic>
      <xdr:nvPicPr>
        <xdr:cNvPr id="1957" name="Picture 56499">
          <a:extLst>
            <a:ext uri="{FF2B5EF4-FFF2-40B4-BE49-F238E27FC236}">
              <a16:creationId xmlns="" xmlns:a16="http://schemas.microsoft.com/office/drawing/2014/main" id="{00000000-0008-0000-0000-0000A5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577786500"/>
          <a:ext cx="10287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582</xdr:row>
      <xdr:rowOff>0</xdr:rowOff>
    </xdr:from>
    <xdr:to>
      <xdr:col>8</xdr:col>
      <xdr:colOff>1134</xdr:colOff>
      <xdr:row>583</xdr:row>
      <xdr:rowOff>19050</xdr:rowOff>
    </xdr:to>
    <xdr:pic>
      <xdr:nvPicPr>
        <xdr:cNvPr id="1958" name="Picture 58454">
          <a:extLst>
            <a:ext uri="{FF2B5EF4-FFF2-40B4-BE49-F238E27FC236}">
              <a16:creationId xmlns="" xmlns:a16="http://schemas.microsoft.com/office/drawing/2014/main" id="{00000000-0008-0000-0000-0000A6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48800" y="577786500"/>
          <a:ext cx="107269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34925</xdr:colOff>
      <xdr:row>582</xdr:row>
      <xdr:rowOff>1</xdr:rowOff>
    </xdr:from>
    <xdr:to>
      <xdr:col>9</xdr:col>
      <xdr:colOff>7216</xdr:colOff>
      <xdr:row>583</xdr:row>
      <xdr:rowOff>0</xdr:rowOff>
    </xdr:to>
    <xdr:pic>
      <xdr:nvPicPr>
        <xdr:cNvPr id="1959" name="Picture 56323">
          <a:extLst>
            <a:ext uri="{FF2B5EF4-FFF2-40B4-BE49-F238E27FC236}">
              <a16:creationId xmlns=""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31475" y="577786501"/>
          <a:ext cx="1020041" cy="396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22225</xdr:colOff>
      <xdr:row>582</xdr:row>
      <xdr:rowOff>3175</xdr:rowOff>
    </xdr:from>
    <xdr:to>
      <xdr:col>10</xdr:col>
      <xdr:colOff>1031875</xdr:colOff>
      <xdr:row>582</xdr:row>
      <xdr:rowOff>520700</xdr:rowOff>
    </xdr:to>
    <xdr:pic>
      <xdr:nvPicPr>
        <xdr:cNvPr id="1960" name="Picture 2446">
          <a:extLst>
            <a:ext uri="{FF2B5EF4-FFF2-40B4-BE49-F238E27FC236}">
              <a16:creationId xmlns="" xmlns:a16="http://schemas.microsoft.com/office/drawing/2014/main" id="{00000000-0008-0000-0000-0000A8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614275" y="577789675"/>
          <a:ext cx="1009650" cy="374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11</xdr:col>
      <xdr:colOff>680</xdr:colOff>
      <xdr:row>582</xdr:row>
      <xdr:rowOff>0</xdr:rowOff>
    </xdr:from>
    <xdr:to>
      <xdr:col>12</xdr:col>
      <xdr:colOff>0</xdr:colOff>
      <xdr:row>582</xdr:row>
      <xdr:rowOff>365125</xdr:rowOff>
    </xdr:to>
    <xdr:pic>
      <xdr:nvPicPr>
        <xdr:cNvPr id="1961" name="Picture 2508">
          <a:extLst>
            <a:ext uri="{FF2B5EF4-FFF2-40B4-BE49-F238E27FC236}">
              <a16:creationId xmlns="" xmlns:a16="http://schemas.microsoft.com/office/drawing/2014/main" id="{00000000-0008-0000-0000-0000A9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640480" y="577786500"/>
          <a:ext cx="1047070" cy="36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584</xdr:row>
      <xdr:rowOff>142875</xdr:rowOff>
    </xdr:from>
    <xdr:to>
      <xdr:col>0</xdr:col>
      <xdr:colOff>2158387</xdr:colOff>
      <xdr:row>584</xdr:row>
      <xdr:rowOff>1239901</xdr:rowOff>
    </xdr:to>
    <xdr:pic>
      <xdr:nvPicPr>
        <xdr:cNvPr id="1962" name="Obraz 1961" descr="Fala_60_platyna małe.jpg">
          <a:extLst>
            <a:ext uri="{FF2B5EF4-FFF2-40B4-BE49-F238E27FC236}">
              <a16:creationId xmlns="" xmlns:a16="http://schemas.microsoft.com/office/drawing/2014/main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31750" y="476107125"/>
          <a:ext cx="2126637" cy="10970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588</xdr:row>
      <xdr:rowOff>285750</xdr:rowOff>
    </xdr:from>
    <xdr:to>
      <xdr:col>0</xdr:col>
      <xdr:colOff>1905000</xdr:colOff>
      <xdr:row>589</xdr:row>
      <xdr:rowOff>600077</xdr:rowOff>
    </xdr:to>
    <xdr:pic>
      <xdr:nvPicPr>
        <xdr:cNvPr id="1963" name="Picture 108596">
          <a:extLst>
            <a:ext uri="{FF2B5EF4-FFF2-40B4-BE49-F238E27FC236}">
              <a16:creationId xmlns="" xmlns:a16="http://schemas.microsoft.com/office/drawing/2014/main" id="{00000000-0008-0000-0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71450" y="524675100"/>
          <a:ext cx="1733550" cy="9525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590</xdr:row>
      <xdr:rowOff>266700</xdr:rowOff>
    </xdr:from>
    <xdr:to>
      <xdr:col>0</xdr:col>
      <xdr:colOff>1990725</xdr:colOff>
      <xdr:row>591</xdr:row>
      <xdr:rowOff>514353</xdr:rowOff>
    </xdr:to>
    <xdr:pic>
      <xdr:nvPicPr>
        <xdr:cNvPr id="1964" name="Obraz 66" descr="_MG_7989.jpg">
          <a:extLst>
            <a:ext uri="{FF2B5EF4-FFF2-40B4-BE49-F238E27FC236}">
              <a16:creationId xmlns=""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52400" y="585406500"/>
          <a:ext cx="1838325" cy="876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873124</xdr:colOff>
      <xdr:row>587</xdr:row>
      <xdr:rowOff>9525</xdr:rowOff>
    </xdr:from>
    <xdr:to>
      <xdr:col>5</xdr:col>
      <xdr:colOff>0</xdr:colOff>
      <xdr:row>587</xdr:row>
      <xdr:rowOff>542925</xdr:rowOff>
    </xdr:to>
    <xdr:pic>
      <xdr:nvPicPr>
        <xdr:cNvPr id="1965" name="Picture 2556">
          <a:extLst>
            <a:ext uri="{FF2B5EF4-FFF2-40B4-BE49-F238E27FC236}">
              <a16:creationId xmlns="" xmlns:a16="http://schemas.microsoft.com/office/drawing/2014/main" id="{00000000-0008-0000-0000-0000AD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331074" y="582863325"/>
          <a:ext cx="22226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587</xdr:row>
      <xdr:rowOff>0</xdr:rowOff>
    </xdr:from>
    <xdr:to>
      <xdr:col>5</xdr:col>
      <xdr:colOff>1045027</xdr:colOff>
      <xdr:row>587</xdr:row>
      <xdr:rowOff>533400</xdr:rowOff>
    </xdr:to>
    <xdr:pic>
      <xdr:nvPicPr>
        <xdr:cNvPr id="1966" name="Picture 56429">
          <a:extLst>
            <a:ext uri="{FF2B5EF4-FFF2-40B4-BE49-F238E27FC236}">
              <a16:creationId xmlns="" xmlns:a16="http://schemas.microsoft.com/office/drawing/2014/main" id="{00000000-0008-0000-0000-0000AE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58285380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587</xdr:row>
      <xdr:rowOff>0</xdr:rowOff>
    </xdr:from>
    <xdr:to>
      <xdr:col>7</xdr:col>
      <xdr:colOff>9071</xdr:colOff>
      <xdr:row>587</xdr:row>
      <xdr:rowOff>533400</xdr:rowOff>
    </xdr:to>
    <xdr:pic>
      <xdr:nvPicPr>
        <xdr:cNvPr id="1967" name="Picture 58454">
          <a:extLst>
            <a:ext uri="{FF2B5EF4-FFF2-40B4-BE49-F238E27FC236}">
              <a16:creationId xmlns="" xmlns:a16="http://schemas.microsoft.com/office/drawing/2014/main" id="{00000000-0008-0000-0000-0000AF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420100" y="582853800"/>
          <a:ext cx="10377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587</xdr:row>
      <xdr:rowOff>0</xdr:rowOff>
    </xdr:from>
    <xdr:to>
      <xdr:col>7</xdr:col>
      <xdr:colOff>1020536</xdr:colOff>
      <xdr:row>587</xdr:row>
      <xdr:rowOff>533400</xdr:rowOff>
    </xdr:to>
    <xdr:pic>
      <xdr:nvPicPr>
        <xdr:cNvPr id="1968" name="Picture 56283">
          <a:extLst>
            <a:ext uri="{FF2B5EF4-FFF2-40B4-BE49-F238E27FC236}">
              <a16:creationId xmlns=""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67850" y="582853800"/>
          <a:ext cx="100148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587</xdr:row>
      <xdr:rowOff>0</xdr:rowOff>
    </xdr:from>
    <xdr:to>
      <xdr:col>9</xdr:col>
      <xdr:colOff>0</xdr:colOff>
      <xdr:row>587</xdr:row>
      <xdr:rowOff>533400</xdr:rowOff>
    </xdr:to>
    <xdr:pic>
      <xdr:nvPicPr>
        <xdr:cNvPr id="1969" name="Picture 437">
          <a:extLst>
            <a:ext uri="{FF2B5EF4-FFF2-40B4-BE49-F238E27FC236}">
              <a16:creationId xmlns="" xmlns:a16="http://schemas.microsoft.com/office/drawing/2014/main" id="{00000000-0008-0000-0000-0000B1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96550" y="58285380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189230</xdr:colOff>
      <xdr:row>595</xdr:row>
      <xdr:rowOff>104140</xdr:rowOff>
    </xdr:from>
    <xdr:to>
      <xdr:col>0</xdr:col>
      <xdr:colOff>1884680</xdr:colOff>
      <xdr:row>596</xdr:row>
      <xdr:rowOff>358135</xdr:rowOff>
    </xdr:to>
    <xdr:pic>
      <xdr:nvPicPr>
        <xdr:cNvPr id="1970" name="Obraz 138">
          <a:extLst>
            <a:ext uri="{FF2B5EF4-FFF2-40B4-BE49-F238E27FC236}">
              <a16:creationId xmlns=""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89230" y="484323390"/>
          <a:ext cx="1695450" cy="888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278130</xdr:colOff>
      <xdr:row>597</xdr:row>
      <xdr:rowOff>110490</xdr:rowOff>
    </xdr:from>
    <xdr:to>
      <xdr:col>0</xdr:col>
      <xdr:colOff>2078355</xdr:colOff>
      <xdr:row>598</xdr:row>
      <xdr:rowOff>438150</xdr:rowOff>
    </xdr:to>
    <xdr:pic>
      <xdr:nvPicPr>
        <xdr:cNvPr id="1971" name="Picture 183" descr="IMG_0360">
          <a:extLst>
            <a:ext uri="{FF2B5EF4-FFF2-40B4-BE49-F238E27FC236}">
              <a16:creationId xmlns=""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78130" y="485599740"/>
          <a:ext cx="1800225" cy="96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19049</xdr:colOff>
      <xdr:row>594</xdr:row>
      <xdr:rowOff>0</xdr:rowOff>
    </xdr:from>
    <xdr:to>
      <xdr:col>7</xdr:col>
      <xdr:colOff>34017</xdr:colOff>
      <xdr:row>594</xdr:row>
      <xdr:rowOff>533400</xdr:rowOff>
    </xdr:to>
    <xdr:pic>
      <xdr:nvPicPr>
        <xdr:cNvPr id="1972" name="Picture 56323">
          <a:extLst>
            <a:ext uri="{FF2B5EF4-FFF2-40B4-BE49-F238E27FC236}">
              <a16:creationId xmlns="" xmlns:a16="http://schemas.microsoft.com/office/drawing/2014/main" id="{00000000-0008-0000-0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099" y="588816450"/>
          <a:ext cx="106271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594</xdr:row>
      <xdr:rowOff>0</xdr:rowOff>
    </xdr:from>
    <xdr:to>
      <xdr:col>6</xdr:col>
      <xdr:colOff>0</xdr:colOff>
      <xdr:row>594</xdr:row>
      <xdr:rowOff>533400</xdr:rowOff>
    </xdr:to>
    <xdr:pic>
      <xdr:nvPicPr>
        <xdr:cNvPr id="1973" name="Picture 56499">
          <a:extLst>
            <a:ext uri="{FF2B5EF4-FFF2-40B4-BE49-F238E27FC236}">
              <a16:creationId xmlns="" xmlns:a16="http://schemas.microsoft.com/office/drawing/2014/main" id="{00000000-0008-0000-0000-0000B5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5888164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432435</xdr:colOff>
      <xdr:row>599</xdr:row>
      <xdr:rowOff>0</xdr:rowOff>
    </xdr:from>
    <xdr:ext cx="184731" cy="264560"/>
    <xdr:sp macro="" textlink="">
      <xdr:nvSpPr>
        <xdr:cNvPr id="1974" name="pole tekstowe 1973">
          <a:extLst>
            <a:ext uri="{FF2B5EF4-FFF2-40B4-BE49-F238E27FC236}">
              <a16:creationId xmlns="" xmlns:a16="http://schemas.microsoft.com/office/drawing/2014/main" id="{00000000-0008-0000-0000-0000B6070000}"/>
            </a:ext>
          </a:extLst>
        </xdr:cNvPr>
        <xdr:cNvSpPr txBox="1"/>
      </xdr:nvSpPr>
      <xdr:spPr>
        <a:xfrm>
          <a:off x="6890385" y="576491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>
    <xdr:from>
      <xdr:col>0</xdr:col>
      <xdr:colOff>142875</xdr:colOff>
      <xdr:row>608</xdr:row>
      <xdr:rowOff>460374</xdr:rowOff>
    </xdr:from>
    <xdr:to>
      <xdr:col>0</xdr:col>
      <xdr:colOff>1939934</xdr:colOff>
      <xdr:row>609</xdr:row>
      <xdr:rowOff>507999</xdr:rowOff>
    </xdr:to>
    <xdr:pic>
      <xdr:nvPicPr>
        <xdr:cNvPr id="1975" name="Picture 1116">
          <a:extLst>
            <a:ext uri="{FF2B5EF4-FFF2-40B4-BE49-F238E27FC236}">
              <a16:creationId xmlns=""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42875" y="493617249"/>
          <a:ext cx="1797059" cy="13176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5</xdr:col>
      <xdr:colOff>19049</xdr:colOff>
      <xdr:row>607</xdr:row>
      <xdr:rowOff>9525</xdr:rowOff>
    </xdr:from>
    <xdr:to>
      <xdr:col>5</xdr:col>
      <xdr:colOff>1031874</xdr:colOff>
      <xdr:row>607</xdr:row>
      <xdr:rowOff>542925</xdr:rowOff>
    </xdr:to>
    <xdr:pic>
      <xdr:nvPicPr>
        <xdr:cNvPr id="1976" name="Picture 2407">
          <a:extLst>
            <a:ext uri="{FF2B5EF4-FFF2-40B4-BE49-F238E27FC236}">
              <a16:creationId xmlns="" xmlns:a16="http://schemas.microsoft.com/office/drawing/2014/main" id="{00000000-0008-0000-0000-0000B8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372349" y="584158725"/>
          <a:ext cx="1012825" cy="495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8</xdr:col>
      <xdr:colOff>0</xdr:colOff>
      <xdr:row>601</xdr:row>
      <xdr:rowOff>19050</xdr:rowOff>
    </xdr:from>
    <xdr:to>
      <xdr:col>8</xdr:col>
      <xdr:colOff>9525</xdr:colOff>
      <xdr:row>602</xdr:row>
      <xdr:rowOff>0</xdr:rowOff>
    </xdr:to>
    <xdr:pic>
      <xdr:nvPicPr>
        <xdr:cNvPr id="1978" name="Picture 1249">
          <a:extLst>
            <a:ext uri="{FF2B5EF4-FFF2-40B4-BE49-F238E27FC236}">
              <a16:creationId xmlns="" xmlns:a16="http://schemas.microsoft.com/office/drawing/2014/main" id="{00000000-0008-0000-0000-0000BA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496550" y="578853300"/>
          <a:ext cx="9525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19050</xdr:colOff>
      <xdr:row>607</xdr:row>
      <xdr:rowOff>0</xdr:rowOff>
    </xdr:from>
    <xdr:to>
      <xdr:col>7</xdr:col>
      <xdr:colOff>0</xdr:colOff>
      <xdr:row>608</xdr:row>
      <xdr:rowOff>19050</xdr:rowOff>
    </xdr:to>
    <xdr:pic>
      <xdr:nvPicPr>
        <xdr:cNvPr id="1979" name="Picture 56519">
          <a:extLst>
            <a:ext uri="{FF2B5EF4-FFF2-40B4-BE49-F238E27FC236}">
              <a16:creationId xmlns="" xmlns:a16="http://schemas.microsoft.com/office/drawing/2014/main" id="{00000000-0008-0000-0000-0000BB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420100" y="58414920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601</xdr:row>
      <xdr:rowOff>0</xdr:rowOff>
    </xdr:from>
    <xdr:to>
      <xdr:col>6</xdr:col>
      <xdr:colOff>1016000</xdr:colOff>
      <xdr:row>601</xdr:row>
      <xdr:rowOff>533400</xdr:rowOff>
    </xdr:to>
    <xdr:pic>
      <xdr:nvPicPr>
        <xdr:cNvPr id="1980" name="Picture 56333">
          <a:extLst>
            <a:ext uri="{FF2B5EF4-FFF2-40B4-BE49-F238E27FC236}">
              <a16:creationId xmlns=""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578834250"/>
          <a:ext cx="996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601</xdr:row>
      <xdr:rowOff>0</xdr:rowOff>
    </xdr:from>
    <xdr:to>
      <xdr:col>5</xdr:col>
      <xdr:colOff>1016000</xdr:colOff>
      <xdr:row>601</xdr:row>
      <xdr:rowOff>533400</xdr:rowOff>
    </xdr:to>
    <xdr:pic>
      <xdr:nvPicPr>
        <xdr:cNvPr id="1981" name="Picture 56504">
          <a:extLst>
            <a:ext uri="{FF2B5EF4-FFF2-40B4-BE49-F238E27FC236}">
              <a16:creationId xmlns="" xmlns:a16="http://schemas.microsoft.com/office/drawing/2014/main" id="{00000000-0008-0000-0000-0000BD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578834250"/>
          <a:ext cx="996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607</xdr:row>
      <xdr:rowOff>3175</xdr:rowOff>
    </xdr:from>
    <xdr:to>
      <xdr:col>8</xdr:col>
      <xdr:colOff>1905</xdr:colOff>
      <xdr:row>607</xdr:row>
      <xdr:rowOff>536575</xdr:rowOff>
    </xdr:to>
    <xdr:pic>
      <xdr:nvPicPr>
        <xdr:cNvPr id="1984" name="Picture 2409">
          <a:extLst>
            <a:ext uri="{FF2B5EF4-FFF2-40B4-BE49-F238E27FC236}">
              <a16:creationId xmlns="" xmlns:a16="http://schemas.microsoft.com/office/drawing/2014/main" id="{00000000-0008-0000-0000-0000C0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1544300" y="584152375"/>
          <a:ext cx="1905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7</xdr:col>
      <xdr:colOff>7619</xdr:colOff>
      <xdr:row>607</xdr:row>
      <xdr:rowOff>0</xdr:rowOff>
    </xdr:from>
    <xdr:to>
      <xdr:col>7</xdr:col>
      <xdr:colOff>1000125</xdr:colOff>
      <xdr:row>608</xdr:row>
      <xdr:rowOff>19050</xdr:rowOff>
    </xdr:to>
    <xdr:pic>
      <xdr:nvPicPr>
        <xdr:cNvPr id="1985" name="Picture 56333">
          <a:extLst>
            <a:ext uri="{FF2B5EF4-FFF2-40B4-BE49-F238E27FC236}">
              <a16:creationId xmlns="" xmlns:a16="http://schemas.microsoft.com/office/drawing/2014/main" id="{00000000-0008-0000-0000-0000C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56419" y="584149200"/>
          <a:ext cx="99250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602</xdr:row>
      <xdr:rowOff>158751</xdr:rowOff>
    </xdr:from>
    <xdr:to>
      <xdr:col>0</xdr:col>
      <xdr:colOff>1762124</xdr:colOff>
      <xdr:row>603</xdr:row>
      <xdr:rowOff>441488</xdr:rowOff>
    </xdr:to>
    <xdr:pic>
      <xdr:nvPicPr>
        <xdr:cNvPr id="1987" name="Obraz 1986" descr="Skrzynka Lotos 014 antracyt.jpg">
          <a:extLst>
            <a:ext uri="{FF2B5EF4-FFF2-40B4-BE49-F238E27FC236}">
              <a16:creationId xmlns=""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58750" y="579545451"/>
          <a:ext cx="1603374" cy="920912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604</xdr:row>
      <xdr:rowOff>222250</xdr:rowOff>
    </xdr:from>
    <xdr:to>
      <xdr:col>0</xdr:col>
      <xdr:colOff>1724025</xdr:colOff>
      <xdr:row>604</xdr:row>
      <xdr:rowOff>1250950</xdr:rowOff>
    </xdr:to>
    <xdr:pic>
      <xdr:nvPicPr>
        <xdr:cNvPr id="1988" name="Obraz 1987" descr="uchywt gala 014 antracyt.jpg">
          <a:extLst>
            <a:ext uri="{FF2B5EF4-FFF2-40B4-BE49-F238E27FC236}">
              <a16:creationId xmlns=""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581025" y="490077125"/>
          <a:ext cx="1143000" cy="1028700"/>
        </a:xfrm>
        <a:prstGeom prst="rect">
          <a:avLst/>
        </a:prstGeom>
      </xdr:spPr>
    </xdr:pic>
    <xdr:clientData/>
  </xdr:twoCellAnchor>
  <xdr:oneCellAnchor>
    <xdr:from>
      <xdr:col>3</xdr:col>
      <xdr:colOff>432435</xdr:colOff>
      <xdr:row>610</xdr:row>
      <xdr:rowOff>0</xdr:rowOff>
    </xdr:from>
    <xdr:ext cx="184731" cy="264560"/>
    <xdr:sp macro="" textlink="">
      <xdr:nvSpPr>
        <xdr:cNvPr id="1990" name="pole tekstowe 1989">
          <a:extLst>
            <a:ext uri="{FF2B5EF4-FFF2-40B4-BE49-F238E27FC236}">
              <a16:creationId xmlns="" xmlns:a16="http://schemas.microsoft.com/office/drawing/2014/main" id="{00000000-0008-0000-0000-0000C6070000}"/>
            </a:ext>
          </a:extLst>
        </xdr:cNvPr>
        <xdr:cNvSpPr txBox="1"/>
      </xdr:nvSpPr>
      <xdr:spPr>
        <a:xfrm>
          <a:off x="6890385" y="596379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oneCellAnchor>
    <xdr:from>
      <xdr:col>3</xdr:col>
      <xdr:colOff>432435</xdr:colOff>
      <xdr:row>610</xdr:row>
      <xdr:rowOff>0</xdr:rowOff>
    </xdr:from>
    <xdr:ext cx="184731" cy="264560"/>
    <xdr:sp macro="" textlink="">
      <xdr:nvSpPr>
        <xdr:cNvPr id="2003" name="pole tekstowe 2002">
          <a:extLst>
            <a:ext uri="{FF2B5EF4-FFF2-40B4-BE49-F238E27FC236}">
              <a16:creationId xmlns="" xmlns:a16="http://schemas.microsoft.com/office/drawing/2014/main" id="{00000000-0008-0000-0000-0000D3070000}"/>
            </a:ext>
          </a:extLst>
        </xdr:cNvPr>
        <xdr:cNvSpPr txBox="1"/>
      </xdr:nvSpPr>
      <xdr:spPr>
        <a:xfrm>
          <a:off x="6890385" y="64678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>
    <xdr:from>
      <xdr:col>0</xdr:col>
      <xdr:colOff>342900</xdr:colOff>
      <xdr:row>618</xdr:row>
      <xdr:rowOff>247650</xdr:rowOff>
    </xdr:from>
    <xdr:to>
      <xdr:col>0</xdr:col>
      <xdr:colOff>1895475</xdr:colOff>
      <xdr:row>620</xdr:row>
      <xdr:rowOff>238125</xdr:rowOff>
    </xdr:to>
    <xdr:pic>
      <xdr:nvPicPr>
        <xdr:cNvPr id="2004" name="Picture 1069">
          <a:extLst>
            <a:ext uri="{FF2B5EF4-FFF2-40B4-BE49-F238E27FC236}">
              <a16:creationId xmlns="" xmlns:a16="http://schemas.microsoft.com/office/drawing/2014/main" id="{00000000-0008-0000-0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342900" y="651967200"/>
          <a:ext cx="1552575" cy="11715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612</xdr:row>
      <xdr:rowOff>0</xdr:rowOff>
    </xdr:from>
    <xdr:to>
      <xdr:col>5</xdr:col>
      <xdr:colOff>1045027</xdr:colOff>
      <xdr:row>613</xdr:row>
      <xdr:rowOff>1</xdr:rowOff>
    </xdr:to>
    <xdr:pic>
      <xdr:nvPicPr>
        <xdr:cNvPr id="2006" name="Picture 56429">
          <a:extLst>
            <a:ext uri="{FF2B5EF4-FFF2-40B4-BE49-F238E27FC236}">
              <a16:creationId xmlns="" xmlns:a16="http://schemas.microsoft.com/office/drawing/2014/main" id="{00000000-0008-0000-0000-0000D6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420099" y="648042900"/>
          <a:ext cx="102597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612</xdr:row>
      <xdr:rowOff>0</xdr:rowOff>
    </xdr:from>
    <xdr:to>
      <xdr:col>7</xdr:col>
      <xdr:colOff>0</xdr:colOff>
      <xdr:row>613</xdr:row>
      <xdr:rowOff>1</xdr:rowOff>
    </xdr:to>
    <xdr:pic>
      <xdr:nvPicPr>
        <xdr:cNvPr id="2007" name="Picture 58454">
          <a:extLst>
            <a:ext uri="{FF2B5EF4-FFF2-40B4-BE49-F238E27FC236}">
              <a16:creationId xmlns="" xmlns:a16="http://schemas.microsoft.com/office/drawing/2014/main" id="{00000000-0008-0000-0000-0000D7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48800" y="64804290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612</xdr:row>
      <xdr:rowOff>0</xdr:rowOff>
    </xdr:from>
    <xdr:to>
      <xdr:col>8</xdr:col>
      <xdr:colOff>0</xdr:colOff>
      <xdr:row>613</xdr:row>
      <xdr:rowOff>1</xdr:rowOff>
    </xdr:to>
    <xdr:pic>
      <xdr:nvPicPr>
        <xdr:cNvPr id="2008" name="Picture 56283">
          <a:extLst>
            <a:ext uri="{FF2B5EF4-FFF2-40B4-BE49-F238E27FC236}">
              <a16:creationId xmlns="" xmlns:a16="http://schemas.microsoft.com/office/drawing/2014/main" id="{00000000-0008-0000-0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15599" y="648042900"/>
          <a:ext cx="106045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614</xdr:row>
      <xdr:rowOff>95250</xdr:rowOff>
    </xdr:from>
    <xdr:to>
      <xdr:col>0</xdr:col>
      <xdr:colOff>1889125</xdr:colOff>
      <xdr:row>615</xdr:row>
      <xdr:rowOff>359344</xdr:rowOff>
    </xdr:to>
    <xdr:pic>
      <xdr:nvPicPr>
        <xdr:cNvPr id="2009" name="Obraz 2008" descr="Podstawka drewnopod 014 antracyt MAŁE.jpg">
          <a:extLst>
            <a:ext uri="{FF2B5EF4-FFF2-40B4-BE49-F238E27FC236}">
              <a16:creationId xmlns=""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381000" y="649300200"/>
          <a:ext cx="1508125" cy="76574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665</xdr:row>
      <xdr:rowOff>28575</xdr:rowOff>
    </xdr:from>
    <xdr:to>
      <xdr:col>0</xdr:col>
      <xdr:colOff>1933575</xdr:colOff>
      <xdr:row>666</xdr:row>
      <xdr:rowOff>552450</xdr:rowOff>
    </xdr:to>
    <xdr:pic>
      <xdr:nvPicPr>
        <xdr:cNvPr id="2010" name="Picture 1128">
          <a:extLst>
            <a:ext uri="{FF2B5EF4-FFF2-40B4-BE49-F238E27FC236}">
              <a16:creationId xmlns="" xmlns:a16="http://schemas.microsoft.com/office/drawing/2014/main" id="{00000000-0008-0000-0000-0000D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71450" y="659025225"/>
          <a:ext cx="1762125" cy="1152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19050</xdr:colOff>
      <xdr:row>659</xdr:row>
      <xdr:rowOff>0</xdr:rowOff>
    </xdr:from>
    <xdr:to>
      <xdr:col>5</xdr:col>
      <xdr:colOff>1016000</xdr:colOff>
      <xdr:row>659</xdr:row>
      <xdr:rowOff>533400</xdr:rowOff>
    </xdr:to>
    <xdr:pic>
      <xdr:nvPicPr>
        <xdr:cNvPr id="2011" name="Picture 56479">
          <a:extLst>
            <a:ext uri="{FF2B5EF4-FFF2-40B4-BE49-F238E27FC236}">
              <a16:creationId xmlns="" xmlns:a16="http://schemas.microsoft.com/office/drawing/2014/main" id="{00000000-0008-0000-0000-0000DB07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655300950"/>
          <a:ext cx="9969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671</xdr:row>
      <xdr:rowOff>276225</xdr:rowOff>
    </xdr:from>
    <xdr:to>
      <xdr:col>0</xdr:col>
      <xdr:colOff>1885950</xdr:colOff>
      <xdr:row>671</xdr:row>
      <xdr:rowOff>1076325</xdr:rowOff>
    </xdr:to>
    <xdr:pic>
      <xdr:nvPicPr>
        <xdr:cNvPr id="2012" name="Picture 1130">
          <a:extLst>
            <a:ext uri="{FF2B5EF4-FFF2-40B4-BE49-F238E27FC236}">
              <a16:creationId xmlns="" xmlns:a16="http://schemas.microsoft.com/office/drawing/2014/main" id="{00000000-0008-0000-0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76225" y="663806775"/>
          <a:ext cx="1609725" cy="800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254000</xdr:colOff>
      <xdr:row>676</xdr:row>
      <xdr:rowOff>19050</xdr:rowOff>
    </xdr:from>
    <xdr:to>
      <xdr:col>0</xdr:col>
      <xdr:colOff>1928159</xdr:colOff>
      <xdr:row>677</xdr:row>
      <xdr:rowOff>488950</xdr:rowOff>
    </xdr:to>
    <xdr:pic>
      <xdr:nvPicPr>
        <xdr:cNvPr id="2017" name="Obraz 2016" descr="_MG_4444.jpg">
          <a:extLst>
            <a:ext uri="{FF2B5EF4-FFF2-40B4-BE49-F238E27FC236}">
              <a16:creationId xmlns=""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54000" y="676789350"/>
          <a:ext cx="1674159" cy="9715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696</xdr:row>
      <xdr:rowOff>600075</xdr:rowOff>
    </xdr:from>
    <xdr:to>
      <xdr:col>0</xdr:col>
      <xdr:colOff>2047875</xdr:colOff>
      <xdr:row>699</xdr:row>
      <xdr:rowOff>495300</xdr:rowOff>
    </xdr:to>
    <xdr:pic>
      <xdr:nvPicPr>
        <xdr:cNvPr id="2036" name="Picture 2360">
          <a:extLst>
            <a:ext uri="{FF2B5EF4-FFF2-40B4-BE49-F238E27FC236}">
              <a16:creationId xmlns="" xmlns:a16="http://schemas.microsoft.com/office/drawing/2014/main" id="{00000000-0008-0000-0000-0000F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33350" y="610714425"/>
          <a:ext cx="1914525" cy="1781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336777</xdr:colOff>
      <xdr:row>708</xdr:row>
      <xdr:rowOff>206374</xdr:rowOff>
    </xdr:from>
    <xdr:to>
      <xdr:col>0</xdr:col>
      <xdr:colOff>1904825</xdr:colOff>
      <xdr:row>708</xdr:row>
      <xdr:rowOff>1088281</xdr:rowOff>
    </xdr:to>
    <xdr:pic>
      <xdr:nvPicPr>
        <xdr:cNvPr id="2037" name="Obraz 2036" descr="_MG_4326.jpg">
          <a:extLst>
            <a:ext uri="{FF2B5EF4-FFF2-40B4-BE49-F238E27FC236}">
              <a16:creationId xmlns=""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336777" y="545020499"/>
          <a:ext cx="1568048" cy="881907"/>
        </a:xfrm>
        <a:prstGeom prst="rect">
          <a:avLst/>
        </a:prstGeom>
      </xdr:spPr>
    </xdr:pic>
    <xdr:clientData/>
  </xdr:twoCellAnchor>
  <xdr:twoCellAnchor editAs="oneCell">
    <xdr:from>
      <xdr:col>0</xdr:col>
      <xdr:colOff>107043</xdr:colOff>
      <xdr:row>709</xdr:row>
      <xdr:rowOff>130630</xdr:rowOff>
    </xdr:from>
    <xdr:to>
      <xdr:col>0</xdr:col>
      <xdr:colOff>2115043</xdr:colOff>
      <xdr:row>709</xdr:row>
      <xdr:rowOff>1049112</xdr:rowOff>
    </xdr:to>
    <xdr:pic>
      <xdr:nvPicPr>
        <xdr:cNvPr id="2038" name="Obraz 2037" descr="_MG_4324.jpg">
          <a:extLst>
            <a:ext uri="{FF2B5EF4-FFF2-40B4-BE49-F238E27FC236}">
              <a16:creationId xmlns=""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07043" y="546214755"/>
          <a:ext cx="2008000" cy="918482"/>
        </a:xfrm>
        <a:prstGeom prst="rect">
          <a:avLst/>
        </a:prstGeom>
      </xdr:spPr>
    </xdr:pic>
    <xdr:clientData/>
  </xdr:twoCellAnchor>
  <xdr:oneCellAnchor>
    <xdr:from>
      <xdr:col>3</xdr:col>
      <xdr:colOff>432435</xdr:colOff>
      <xdr:row>710</xdr:row>
      <xdr:rowOff>0</xdr:rowOff>
    </xdr:from>
    <xdr:ext cx="184731" cy="264560"/>
    <xdr:sp macro="" textlink="">
      <xdr:nvSpPr>
        <xdr:cNvPr id="2041" name="pole tekstowe 2040">
          <a:extLst>
            <a:ext uri="{FF2B5EF4-FFF2-40B4-BE49-F238E27FC236}">
              <a16:creationId xmlns="" xmlns:a16="http://schemas.microsoft.com/office/drawing/2014/main" id="{00000000-0008-0000-0000-0000F9070000}"/>
            </a:ext>
          </a:extLst>
        </xdr:cNvPr>
        <xdr:cNvSpPr txBox="1"/>
      </xdr:nvSpPr>
      <xdr:spPr>
        <a:xfrm>
          <a:off x="6890385" y="68593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5</xdr:col>
      <xdr:colOff>50800</xdr:colOff>
      <xdr:row>712</xdr:row>
      <xdr:rowOff>34925</xdr:rowOff>
    </xdr:from>
    <xdr:to>
      <xdr:col>6</xdr:col>
      <xdr:colOff>0</xdr:colOff>
      <xdr:row>713</xdr:row>
      <xdr:rowOff>39687</xdr:rowOff>
    </xdr:to>
    <xdr:pic>
      <xdr:nvPicPr>
        <xdr:cNvPr id="2049" name="Picture 56529">
          <a:extLst>
            <a:ext uri="{FF2B5EF4-FFF2-40B4-BE49-F238E27FC236}">
              <a16:creationId xmlns="" xmlns:a16="http://schemas.microsoft.com/office/drawing/2014/main" id="{00000000-0008-0000-0000-000001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404100" y="687263675"/>
          <a:ext cx="996950" cy="5191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45720</xdr:colOff>
      <xdr:row>712</xdr:row>
      <xdr:rowOff>15240</xdr:rowOff>
    </xdr:from>
    <xdr:to>
      <xdr:col>7</xdr:col>
      <xdr:colOff>1063217</xdr:colOff>
      <xdr:row>713</xdr:row>
      <xdr:rowOff>39053</xdr:rowOff>
    </xdr:to>
    <xdr:pic>
      <xdr:nvPicPr>
        <xdr:cNvPr id="2050" name="Picture 58537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494520" y="687243990"/>
          <a:ext cx="1017497" cy="538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712</xdr:row>
      <xdr:rowOff>0</xdr:rowOff>
    </xdr:from>
    <xdr:to>
      <xdr:col>9</xdr:col>
      <xdr:colOff>0</xdr:colOff>
      <xdr:row>713</xdr:row>
      <xdr:rowOff>19050</xdr:rowOff>
    </xdr:to>
    <xdr:pic>
      <xdr:nvPicPr>
        <xdr:cNvPr id="2051" name="Picture 56333">
          <a:extLst>
            <a:ext uri="{FF2B5EF4-FFF2-40B4-BE49-F238E27FC236}">
              <a16:creationId xmlns=""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96550" y="687228750"/>
          <a:ext cx="1047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713</xdr:row>
      <xdr:rowOff>174625</xdr:rowOff>
    </xdr:from>
    <xdr:to>
      <xdr:col>0</xdr:col>
      <xdr:colOff>1600200</xdr:colOff>
      <xdr:row>713</xdr:row>
      <xdr:rowOff>1336675</xdr:rowOff>
    </xdr:to>
    <xdr:pic>
      <xdr:nvPicPr>
        <xdr:cNvPr id="2052" name="Obraz 692" descr="_MG_9957.jpg">
          <a:extLst>
            <a:ext uri="{FF2B5EF4-FFF2-40B4-BE49-F238E27FC236}">
              <a16:creationId xmlns=""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57200" y="687917725"/>
          <a:ext cx="1143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718</xdr:row>
      <xdr:rowOff>152400</xdr:rowOff>
    </xdr:from>
    <xdr:to>
      <xdr:col>0</xdr:col>
      <xdr:colOff>1866900</xdr:colOff>
      <xdr:row>721</xdr:row>
      <xdr:rowOff>228600</xdr:rowOff>
    </xdr:to>
    <xdr:pic>
      <xdr:nvPicPr>
        <xdr:cNvPr id="2053" name="Picture 1099">
          <a:extLst>
            <a:ext uri="{FF2B5EF4-FFF2-40B4-BE49-F238E27FC236}">
              <a16:creationId xmlns=""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33350" y="691972200"/>
          <a:ext cx="1733550" cy="1962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19050</xdr:colOff>
      <xdr:row>716</xdr:row>
      <xdr:rowOff>0</xdr:rowOff>
    </xdr:from>
    <xdr:to>
      <xdr:col>6</xdr:col>
      <xdr:colOff>0</xdr:colOff>
      <xdr:row>717</xdr:row>
      <xdr:rowOff>1</xdr:rowOff>
    </xdr:to>
    <xdr:pic>
      <xdr:nvPicPr>
        <xdr:cNvPr id="2054" name="Picture 56529">
          <a:extLst>
            <a:ext uri="{FF2B5EF4-FFF2-40B4-BE49-F238E27FC236}">
              <a16:creationId xmlns="" xmlns:a16="http://schemas.microsoft.com/office/drawing/2014/main" id="{00000000-0008-0000-0000-000006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50" y="6906577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725</xdr:row>
      <xdr:rowOff>19050</xdr:rowOff>
    </xdr:from>
    <xdr:to>
      <xdr:col>7</xdr:col>
      <xdr:colOff>0</xdr:colOff>
      <xdr:row>726</xdr:row>
      <xdr:rowOff>0</xdr:rowOff>
    </xdr:to>
    <xdr:pic>
      <xdr:nvPicPr>
        <xdr:cNvPr id="2055" name="Picture 63025">
          <a:extLst>
            <a:ext uri="{FF2B5EF4-FFF2-40B4-BE49-F238E27FC236}">
              <a16:creationId xmlns=""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39150" y="696125100"/>
          <a:ext cx="1009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725</xdr:row>
      <xdr:rowOff>0</xdr:rowOff>
    </xdr:from>
    <xdr:to>
      <xdr:col>5</xdr:col>
      <xdr:colOff>1031874</xdr:colOff>
      <xdr:row>726</xdr:row>
      <xdr:rowOff>0</xdr:rowOff>
    </xdr:to>
    <xdr:pic>
      <xdr:nvPicPr>
        <xdr:cNvPr id="2056" name="Picture 56534">
          <a:extLst>
            <a:ext uri="{FF2B5EF4-FFF2-40B4-BE49-F238E27FC236}">
              <a16:creationId xmlns="" xmlns:a16="http://schemas.microsoft.com/office/drawing/2014/main" id="{00000000-0008-0000-0000-000008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6961060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327026</xdr:colOff>
      <xdr:row>726</xdr:row>
      <xdr:rowOff>254000</xdr:rowOff>
    </xdr:from>
    <xdr:to>
      <xdr:col>0</xdr:col>
      <xdr:colOff>1838076</xdr:colOff>
      <xdr:row>729</xdr:row>
      <xdr:rowOff>336550</xdr:rowOff>
    </xdr:to>
    <xdr:pic>
      <xdr:nvPicPr>
        <xdr:cNvPr id="2057" name="Obraz 2056" descr="Gazon Milano 010 terracotta.jpg">
          <a:extLst>
            <a:ext uri="{FF2B5EF4-FFF2-40B4-BE49-F238E27FC236}">
              <a16:creationId xmlns=""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327026" y="696893450"/>
          <a:ext cx="1511050" cy="198120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733</xdr:row>
      <xdr:rowOff>174625</xdr:rowOff>
    </xdr:from>
    <xdr:to>
      <xdr:col>0</xdr:col>
      <xdr:colOff>1484757</xdr:colOff>
      <xdr:row>735</xdr:row>
      <xdr:rowOff>380999</xdr:rowOff>
    </xdr:to>
    <xdr:pic>
      <xdr:nvPicPr>
        <xdr:cNvPr id="2058" name="Obraz 135">
          <a:extLst>
            <a:ext uri="{FF2B5EF4-FFF2-40B4-BE49-F238E27FC236}">
              <a16:creationId xmlns=""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57200" y="562737000"/>
          <a:ext cx="1027557" cy="147637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732</xdr:row>
      <xdr:rowOff>0</xdr:rowOff>
    </xdr:from>
    <xdr:to>
      <xdr:col>5</xdr:col>
      <xdr:colOff>1031874</xdr:colOff>
      <xdr:row>732</xdr:row>
      <xdr:rowOff>530224</xdr:rowOff>
    </xdr:to>
    <xdr:pic>
      <xdr:nvPicPr>
        <xdr:cNvPr id="2059" name="Picture 56539">
          <a:extLst>
            <a:ext uri="{FF2B5EF4-FFF2-40B4-BE49-F238E27FC236}">
              <a16:creationId xmlns="" xmlns:a16="http://schemas.microsoft.com/office/drawing/2014/main" id="{00000000-0008-0000-0000-00000B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70069710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15875</xdr:colOff>
      <xdr:row>732</xdr:row>
      <xdr:rowOff>0</xdr:rowOff>
    </xdr:from>
    <xdr:to>
      <xdr:col>6</xdr:col>
      <xdr:colOff>1044756</xdr:colOff>
      <xdr:row>732</xdr:row>
      <xdr:rowOff>530224</xdr:rowOff>
    </xdr:to>
    <xdr:pic>
      <xdr:nvPicPr>
        <xdr:cNvPr id="2060" name="Picture 63025">
          <a:extLst>
            <a:ext uri="{FF2B5EF4-FFF2-40B4-BE49-F238E27FC236}">
              <a16:creationId xmlns=""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16925" y="700697100"/>
          <a:ext cx="102888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432435</xdr:colOff>
      <xdr:row>736</xdr:row>
      <xdr:rowOff>0</xdr:rowOff>
    </xdr:from>
    <xdr:ext cx="184731" cy="264560"/>
    <xdr:sp macro="" textlink="">
      <xdr:nvSpPr>
        <xdr:cNvPr id="2061" name="pole tekstowe 2060">
          <a:extLst>
            <a:ext uri="{FF2B5EF4-FFF2-40B4-BE49-F238E27FC236}">
              <a16:creationId xmlns="" xmlns:a16="http://schemas.microsoft.com/office/drawing/2014/main" id="{00000000-0008-0000-0000-00000D080000}"/>
            </a:ext>
          </a:extLst>
        </xdr:cNvPr>
        <xdr:cNvSpPr txBox="1"/>
      </xdr:nvSpPr>
      <xdr:spPr>
        <a:xfrm>
          <a:off x="6890385" y="68835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/>
        </a:p>
      </xdr:txBody>
    </xdr:sp>
    <xdr:clientData/>
  </xdr:oneCellAnchor>
  <xdr:twoCellAnchor editAs="oneCell">
    <xdr:from>
      <xdr:col>6</xdr:col>
      <xdr:colOff>19050</xdr:colOff>
      <xdr:row>738</xdr:row>
      <xdr:rowOff>0</xdr:rowOff>
    </xdr:from>
    <xdr:to>
      <xdr:col>7</xdr:col>
      <xdr:colOff>82142</xdr:colOff>
      <xdr:row>739</xdr:row>
      <xdr:rowOff>19051</xdr:rowOff>
    </xdr:to>
    <xdr:pic>
      <xdr:nvPicPr>
        <xdr:cNvPr id="2062" name="Picture 56361">
          <a:extLst>
            <a:ext uri="{FF2B5EF4-FFF2-40B4-BE49-F238E27FC236}">
              <a16:creationId xmlns=""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689610000"/>
          <a:ext cx="1110842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741</xdr:row>
      <xdr:rowOff>76200</xdr:rowOff>
    </xdr:from>
    <xdr:to>
      <xdr:col>0</xdr:col>
      <xdr:colOff>1952625</xdr:colOff>
      <xdr:row>742</xdr:row>
      <xdr:rowOff>460377</xdr:rowOff>
    </xdr:to>
    <xdr:pic>
      <xdr:nvPicPr>
        <xdr:cNvPr id="2063" name="Picture 67980">
          <a:extLst>
            <a:ext uri="{FF2B5EF4-FFF2-40B4-BE49-F238E27FC236}">
              <a16:creationId xmlns=""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95300" y="691457850"/>
          <a:ext cx="1457325" cy="885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738</xdr:row>
      <xdr:rowOff>0</xdr:rowOff>
    </xdr:from>
    <xdr:to>
      <xdr:col>6</xdr:col>
      <xdr:colOff>15875</xdr:colOff>
      <xdr:row>739</xdr:row>
      <xdr:rowOff>19051</xdr:rowOff>
    </xdr:to>
    <xdr:pic>
      <xdr:nvPicPr>
        <xdr:cNvPr id="2064" name="Picture 56539">
          <a:extLst>
            <a:ext uri="{FF2B5EF4-FFF2-40B4-BE49-F238E27FC236}">
              <a16:creationId xmlns="" xmlns:a16="http://schemas.microsoft.com/office/drawing/2014/main" id="{00000000-0008-0000-0000-000010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689610000"/>
          <a:ext cx="104457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747</xdr:row>
      <xdr:rowOff>609600</xdr:rowOff>
    </xdr:from>
    <xdr:to>
      <xdr:col>6</xdr:col>
      <xdr:colOff>1028700</xdr:colOff>
      <xdr:row>748</xdr:row>
      <xdr:rowOff>609600</xdr:rowOff>
    </xdr:to>
    <xdr:pic>
      <xdr:nvPicPr>
        <xdr:cNvPr id="2065" name="Picture 63025">
          <a:extLst>
            <a:ext uri="{FF2B5EF4-FFF2-40B4-BE49-F238E27FC236}">
              <a16:creationId xmlns=""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695515500"/>
          <a:ext cx="1009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748</xdr:row>
      <xdr:rowOff>0</xdr:rowOff>
    </xdr:from>
    <xdr:to>
      <xdr:col>5</xdr:col>
      <xdr:colOff>1031874</xdr:colOff>
      <xdr:row>748</xdr:row>
      <xdr:rowOff>609600</xdr:rowOff>
    </xdr:to>
    <xdr:pic>
      <xdr:nvPicPr>
        <xdr:cNvPr id="2066" name="Picture 56534">
          <a:extLst>
            <a:ext uri="{FF2B5EF4-FFF2-40B4-BE49-F238E27FC236}">
              <a16:creationId xmlns="" xmlns:a16="http://schemas.microsoft.com/office/drawing/2014/main" id="{00000000-0008-0000-0000-00001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695534550"/>
          <a:ext cx="1012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111125</xdr:colOff>
      <xdr:row>749</xdr:row>
      <xdr:rowOff>180975</xdr:rowOff>
    </xdr:from>
    <xdr:to>
      <xdr:col>0</xdr:col>
      <xdr:colOff>2016125</xdr:colOff>
      <xdr:row>752</xdr:row>
      <xdr:rowOff>168275</xdr:rowOff>
    </xdr:to>
    <xdr:pic>
      <xdr:nvPicPr>
        <xdr:cNvPr id="2067" name="Obraz 2066" descr="_MG_3631_Gazon Roma antrcyt 014.jpg">
          <a:extLst>
            <a:ext uri="{FF2B5EF4-FFF2-40B4-BE49-F238E27FC236}">
              <a16:creationId xmlns="" xmlns:a16="http://schemas.microsoft.com/office/drawing/2014/main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111125" y="571903225"/>
          <a:ext cx="1905000" cy="18923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755</xdr:row>
      <xdr:rowOff>0</xdr:rowOff>
    </xdr:from>
    <xdr:to>
      <xdr:col>7</xdr:col>
      <xdr:colOff>24946</xdr:colOff>
      <xdr:row>755</xdr:row>
      <xdr:rowOff>530224</xdr:rowOff>
    </xdr:to>
    <xdr:pic>
      <xdr:nvPicPr>
        <xdr:cNvPr id="2068" name="Picture 56350">
          <a:extLst>
            <a:ext uri="{FF2B5EF4-FFF2-40B4-BE49-F238E27FC236}">
              <a16:creationId xmlns=""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702163950"/>
          <a:ext cx="105364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755</xdr:row>
      <xdr:rowOff>0</xdr:rowOff>
    </xdr:from>
    <xdr:to>
      <xdr:col>5</xdr:col>
      <xdr:colOff>1028700</xdr:colOff>
      <xdr:row>755</xdr:row>
      <xdr:rowOff>530224</xdr:rowOff>
    </xdr:to>
    <xdr:pic>
      <xdr:nvPicPr>
        <xdr:cNvPr id="2069" name="Picture 56539">
          <a:extLst>
            <a:ext uri="{FF2B5EF4-FFF2-40B4-BE49-F238E27FC236}">
              <a16:creationId xmlns="" xmlns:a16="http://schemas.microsoft.com/office/drawing/2014/main" id="{00000000-0008-0000-0000-000015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53300" y="70216395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587375</xdr:colOff>
      <xdr:row>756</xdr:row>
      <xdr:rowOff>333375</xdr:rowOff>
    </xdr:from>
    <xdr:to>
      <xdr:col>0</xdr:col>
      <xdr:colOff>1555750</xdr:colOff>
      <xdr:row>759</xdr:row>
      <xdr:rowOff>298478</xdr:rowOff>
    </xdr:to>
    <xdr:pic>
      <xdr:nvPicPr>
        <xdr:cNvPr id="2070" name="Obraz 2069" descr="Roma wisząca 010 terracotta.jpg">
          <a:extLst>
            <a:ext uri="{FF2B5EF4-FFF2-40B4-BE49-F238E27FC236}">
              <a16:creationId xmlns=""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587375" y="576405375"/>
          <a:ext cx="968375" cy="187010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762</xdr:row>
      <xdr:rowOff>0</xdr:rowOff>
    </xdr:from>
    <xdr:to>
      <xdr:col>7</xdr:col>
      <xdr:colOff>24946</xdr:colOff>
      <xdr:row>762</xdr:row>
      <xdr:rowOff>530224</xdr:rowOff>
    </xdr:to>
    <xdr:pic>
      <xdr:nvPicPr>
        <xdr:cNvPr id="2071" name="Picture 56350">
          <a:extLst>
            <a:ext uri="{FF2B5EF4-FFF2-40B4-BE49-F238E27FC236}">
              <a16:creationId xmlns=""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420100" y="706755000"/>
          <a:ext cx="105364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762</xdr:row>
      <xdr:rowOff>0</xdr:rowOff>
    </xdr:from>
    <xdr:to>
      <xdr:col>5</xdr:col>
      <xdr:colOff>1028700</xdr:colOff>
      <xdr:row>762</xdr:row>
      <xdr:rowOff>530224</xdr:rowOff>
    </xdr:to>
    <xdr:pic>
      <xdr:nvPicPr>
        <xdr:cNvPr id="2072" name="Picture 56539">
          <a:extLst>
            <a:ext uri="{FF2B5EF4-FFF2-40B4-BE49-F238E27FC236}">
              <a16:creationId xmlns="" xmlns:a16="http://schemas.microsoft.com/office/drawing/2014/main" id="{00000000-0008-0000-0000-000018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53300" y="706755000"/>
          <a:ext cx="10287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606425</xdr:colOff>
      <xdr:row>763</xdr:row>
      <xdr:rowOff>60325</xdr:rowOff>
    </xdr:from>
    <xdr:to>
      <xdr:col>0</xdr:col>
      <xdr:colOff>1454150</xdr:colOff>
      <xdr:row>765</xdr:row>
      <xdr:rowOff>374650</xdr:rowOff>
    </xdr:to>
    <xdr:pic>
      <xdr:nvPicPr>
        <xdr:cNvPr id="2073" name="Picture 1096">
          <a:extLst>
            <a:ext uri="{FF2B5EF4-FFF2-40B4-BE49-F238E27FC236}">
              <a16:creationId xmlns="" xmlns:a16="http://schemas.microsoft.com/office/drawing/2014/main" id="{00000000-0008-0000-0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06425" y="580482075"/>
          <a:ext cx="847725" cy="1584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200025</xdr:colOff>
      <xdr:row>770</xdr:row>
      <xdr:rowOff>400050</xdr:rowOff>
    </xdr:from>
    <xdr:to>
      <xdr:col>0</xdr:col>
      <xdr:colOff>1847850</xdr:colOff>
      <xdr:row>772</xdr:row>
      <xdr:rowOff>95250</xdr:rowOff>
    </xdr:to>
    <xdr:pic>
      <xdr:nvPicPr>
        <xdr:cNvPr id="2074" name="Picture 1105">
          <a:extLst>
            <a:ext uri="{FF2B5EF4-FFF2-40B4-BE49-F238E27FC236}">
              <a16:creationId xmlns="" xmlns:a16="http://schemas.microsoft.com/office/drawing/2014/main" id="{00000000-0008-0000-0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00025" y="713289150"/>
          <a:ext cx="1647825" cy="1466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768</xdr:row>
      <xdr:rowOff>0</xdr:rowOff>
    </xdr:from>
    <xdr:to>
      <xdr:col>5</xdr:col>
      <xdr:colOff>1031874</xdr:colOff>
      <xdr:row>768</xdr:row>
      <xdr:rowOff>533400</xdr:rowOff>
    </xdr:to>
    <xdr:pic>
      <xdr:nvPicPr>
        <xdr:cNvPr id="2077" name="Picture 56539">
          <a:extLst>
            <a:ext uri="{FF2B5EF4-FFF2-40B4-BE49-F238E27FC236}">
              <a16:creationId xmlns="" xmlns:a16="http://schemas.microsoft.com/office/drawing/2014/main" id="{00000000-0008-0000-0000-00001D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7116889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777</xdr:row>
      <xdr:rowOff>95250</xdr:rowOff>
    </xdr:from>
    <xdr:to>
      <xdr:col>0</xdr:col>
      <xdr:colOff>1771650</xdr:colOff>
      <xdr:row>779</xdr:row>
      <xdr:rowOff>587375</xdr:rowOff>
    </xdr:to>
    <xdr:pic>
      <xdr:nvPicPr>
        <xdr:cNvPr id="2079" name="Picture 1094">
          <a:extLst>
            <a:ext uri="{FF2B5EF4-FFF2-40B4-BE49-F238E27FC236}">
              <a16:creationId xmlns=""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352425" y="589216500"/>
          <a:ext cx="1419225" cy="1762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5</xdr:col>
      <xdr:colOff>19049</xdr:colOff>
      <xdr:row>776</xdr:row>
      <xdr:rowOff>0</xdr:rowOff>
    </xdr:from>
    <xdr:to>
      <xdr:col>5</xdr:col>
      <xdr:colOff>1031874</xdr:colOff>
      <xdr:row>777</xdr:row>
      <xdr:rowOff>19049</xdr:rowOff>
    </xdr:to>
    <xdr:pic>
      <xdr:nvPicPr>
        <xdr:cNvPr id="2080" name="Picture 56539">
          <a:extLst>
            <a:ext uri="{FF2B5EF4-FFF2-40B4-BE49-F238E27FC236}">
              <a16:creationId xmlns="" xmlns:a16="http://schemas.microsoft.com/office/drawing/2014/main" id="{00000000-0008-0000-0000-000020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372349" y="71814690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35</xdr:row>
      <xdr:rowOff>422275</xdr:rowOff>
    </xdr:from>
    <xdr:to>
      <xdr:col>0</xdr:col>
      <xdr:colOff>1768442</xdr:colOff>
      <xdr:row>38</xdr:row>
      <xdr:rowOff>9525</xdr:rowOff>
    </xdr:to>
    <xdr:pic>
      <xdr:nvPicPr>
        <xdr:cNvPr id="946" name="Obraz 945">
          <a:extLst>
            <a:ext uri="{FF2B5EF4-FFF2-40B4-BE49-F238E27FC236}">
              <a16:creationId xmlns=""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31315025"/>
          <a:ext cx="1358867" cy="1492250"/>
        </a:xfrm>
        <a:prstGeom prst="rect">
          <a:avLst/>
        </a:prstGeom>
      </xdr:spPr>
    </xdr:pic>
    <xdr:clientData/>
  </xdr:twoCellAnchor>
  <xdr:twoCellAnchor>
    <xdr:from>
      <xdr:col>8</xdr:col>
      <xdr:colOff>1031491</xdr:colOff>
      <xdr:row>162</xdr:row>
      <xdr:rowOff>12650</xdr:rowOff>
    </xdr:from>
    <xdr:to>
      <xdr:col>9</xdr:col>
      <xdr:colOff>1031491</xdr:colOff>
      <xdr:row>163</xdr:row>
      <xdr:rowOff>0</xdr:rowOff>
    </xdr:to>
    <xdr:pic>
      <xdr:nvPicPr>
        <xdr:cNvPr id="954" name="Obraz 624" descr="Bez tytułu.png">
          <a:extLst>
            <a:ext uri="{FF2B5EF4-FFF2-40B4-BE49-F238E27FC236}">
              <a16:creationId xmlns="" xmlns:a16="http://schemas.microsoft.com/office/drawing/2014/main" id="{00000000-0008-0000-0000-0000BA03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0480291" y="143192450"/>
          <a:ext cx="1047750" cy="444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8</xdr:col>
      <xdr:colOff>1031491</xdr:colOff>
      <xdr:row>162</xdr:row>
      <xdr:rowOff>12650</xdr:rowOff>
    </xdr:from>
    <xdr:to>
      <xdr:col>9</xdr:col>
      <xdr:colOff>1031491</xdr:colOff>
      <xdr:row>163</xdr:row>
      <xdr:rowOff>0</xdr:rowOff>
    </xdr:to>
    <xdr:pic>
      <xdr:nvPicPr>
        <xdr:cNvPr id="956" name="Obraz 624" descr="Bez tytułu.png">
          <a:extLst>
            <a:ext uri="{FF2B5EF4-FFF2-40B4-BE49-F238E27FC236}">
              <a16:creationId xmlns="" xmlns:a16="http://schemas.microsoft.com/office/drawing/2014/main" id="{00000000-0008-0000-0000-0000BC03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0480291" y="143192450"/>
          <a:ext cx="1047750" cy="444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0</xdr:col>
      <xdr:colOff>241299</xdr:colOff>
      <xdr:row>96</xdr:row>
      <xdr:rowOff>241300</xdr:rowOff>
    </xdr:from>
    <xdr:to>
      <xdr:col>0</xdr:col>
      <xdr:colOff>1984375</xdr:colOff>
      <xdr:row>99</xdr:row>
      <xdr:rowOff>190500</xdr:rowOff>
    </xdr:to>
    <xdr:pic>
      <xdr:nvPicPr>
        <xdr:cNvPr id="958" name="Obraz 957">
          <a:extLst>
            <a:ext uri="{FF2B5EF4-FFF2-40B4-BE49-F238E27FC236}">
              <a16:creationId xmlns=""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99" y="73933050"/>
          <a:ext cx="1743076" cy="18542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95</xdr:row>
      <xdr:rowOff>15875</xdr:rowOff>
    </xdr:from>
    <xdr:to>
      <xdr:col>7</xdr:col>
      <xdr:colOff>31750</xdr:colOff>
      <xdr:row>96</xdr:row>
      <xdr:rowOff>0</xdr:rowOff>
    </xdr:to>
    <xdr:pic>
      <xdr:nvPicPr>
        <xdr:cNvPr id="959" name="Picture 1">
          <a:extLst>
            <a:ext uri="{FF2B5EF4-FFF2-40B4-BE49-F238E27FC236}">
              <a16:creationId xmlns=""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28300" y="86521925"/>
          <a:ext cx="1047750" cy="6127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31750</xdr:colOff>
      <xdr:row>95</xdr:row>
      <xdr:rowOff>15875</xdr:rowOff>
    </xdr:from>
    <xdr:to>
      <xdr:col>7</xdr:col>
      <xdr:colOff>31750</xdr:colOff>
      <xdr:row>96</xdr:row>
      <xdr:rowOff>19050</xdr:rowOff>
    </xdr:to>
    <xdr:pic>
      <xdr:nvPicPr>
        <xdr:cNvPr id="960" name="Picture 1">
          <a:extLst>
            <a:ext uri="{FF2B5EF4-FFF2-40B4-BE49-F238E27FC236}">
              <a16:creationId xmlns=""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528300" y="86521925"/>
          <a:ext cx="1047750" cy="6318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1031874</xdr:colOff>
      <xdr:row>94</xdr:row>
      <xdr:rowOff>622300</xdr:rowOff>
    </xdr:from>
    <xdr:to>
      <xdr:col>8</xdr:col>
      <xdr:colOff>1045103</xdr:colOff>
      <xdr:row>96</xdr:row>
      <xdr:rowOff>19050</xdr:rowOff>
    </xdr:to>
    <xdr:pic>
      <xdr:nvPicPr>
        <xdr:cNvPr id="964" name="Obraz 624" descr="Bez tytułu.png">
          <a:extLst>
            <a:ext uri="{FF2B5EF4-FFF2-40B4-BE49-F238E27FC236}">
              <a16:creationId xmlns=""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33124" y="88385650"/>
          <a:ext cx="110172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277</xdr:row>
      <xdr:rowOff>76200</xdr:rowOff>
    </xdr:from>
    <xdr:to>
      <xdr:col>0</xdr:col>
      <xdr:colOff>1943100</xdr:colOff>
      <xdr:row>281</xdr:row>
      <xdr:rowOff>123825</xdr:rowOff>
    </xdr:to>
    <xdr:pic>
      <xdr:nvPicPr>
        <xdr:cNvPr id="969" name="Obraz 968">
          <a:extLst>
            <a:ext uri="{FF2B5EF4-FFF2-40B4-BE49-F238E27FC236}">
              <a16:creationId xmlns=""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60661150"/>
          <a:ext cx="1847850" cy="2590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11</xdr:col>
      <xdr:colOff>1</xdr:colOff>
      <xdr:row>19</xdr:row>
      <xdr:rowOff>628651</xdr:rowOff>
    </xdr:to>
    <xdr:pic>
      <xdr:nvPicPr>
        <xdr:cNvPr id="979" name="Obraz 978" descr="085-1.png">
          <a:extLst>
            <a:ext uri="{FF2B5EF4-FFF2-40B4-BE49-F238E27FC236}">
              <a16:creationId xmlns=""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2630150" y="19812000"/>
          <a:ext cx="1047751" cy="628651"/>
        </a:xfrm>
        <a:prstGeom prst="rect">
          <a:avLst/>
        </a:prstGeom>
      </xdr:spPr>
    </xdr:pic>
    <xdr:clientData/>
  </xdr:twoCellAnchor>
  <xdr:twoCellAnchor>
    <xdr:from>
      <xdr:col>7</xdr:col>
      <xdr:colOff>1031491</xdr:colOff>
      <xdr:row>4</xdr:row>
      <xdr:rowOff>12650</xdr:rowOff>
    </xdr:from>
    <xdr:to>
      <xdr:col>8</xdr:col>
      <xdr:colOff>1031491</xdr:colOff>
      <xdr:row>5</xdr:row>
      <xdr:rowOff>0</xdr:rowOff>
    </xdr:to>
    <xdr:pic>
      <xdr:nvPicPr>
        <xdr:cNvPr id="983" name="Obraz 624" descr="Bez tytułu.png">
          <a:extLst>
            <a:ext uri="{FF2B5EF4-FFF2-40B4-BE49-F238E27FC236}">
              <a16:creationId xmlns="" xmlns:a16="http://schemas.microsoft.com/office/drawing/2014/main" id="{00000000-0008-0000-0000-0000D703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2118591" y="5289500"/>
          <a:ext cx="1047750" cy="444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6</xdr:col>
      <xdr:colOff>0</xdr:colOff>
      <xdr:row>59</xdr:row>
      <xdr:rowOff>0</xdr:rowOff>
    </xdr:from>
    <xdr:to>
      <xdr:col>7</xdr:col>
      <xdr:colOff>0</xdr:colOff>
      <xdr:row>59</xdr:row>
      <xdr:rowOff>609600</xdr:rowOff>
    </xdr:to>
    <xdr:pic>
      <xdr:nvPicPr>
        <xdr:cNvPr id="957" name="Picture 56230">
          <a:extLst>
            <a:ext uri="{FF2B5EF4-FFF2-40B4-BE49-F238E27FC236}">
              <a16:creationId xmlns=""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677322750"/>
          <a:ext cx="1047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59</xdr:row>
      <xdr:rowOff>0</xdr:rowOff>
    </xdr:from>
    <xdr:to>
      <xdr:col>8</xdr:col>
      <xdr:colOff>1036320</xdr:colOff>
      <xdr:row>60</xdr:row>
      <xdr:rowOff>0</xdr:rowOff>
    </xdr:to>
    <xdr:pic>
      <xdr:nvPicPr>
        <xdr:cNvPr id="961" name="Picture 386">
          <a:extLst>
            <a:ext uri="{FF2B5EF4-FFF2-40B4-BE49-F238E27FC236}">
              <a16:creationId xmlns=""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87100" y="677322750"/>
          <a:ext cx="103632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60</xdr:row>
      <xdr:rowOff>39012</xdr:rowOff>
    </xdr:from>
    <xdr:to>
      <xdr:col>0</xdr:col>
      <xdr:colOff>2047875</xdr:colOff>
      <xdr:row>60</xdr:row>
      <xdr:rowOff>1341310</xdr:rowOff>
    </xdr:to>
    <xdr:pic>
      <xdr:nvPicPr>
        <xdr:cNvPr id="962" name="Obraz 961" descr="Skrzynka_Mika_szarobeżowy_051.jpg">
          <a:extLst>
            <a:ext uri="{FF2B5EF4-FFF2-40B4-BE49-F238E27FC236}">
              <a16:creationId xmlns=""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 l="18771" t="26976" r="21843" b="10567"/>
        <a:stretch>
          <a:fillRect/>
        </a:stretch>
      </xdr:blipFill>
      <xdr:spPr>
        <a:xfrm>
          <a:off x="190500" y="677990412"/>
          <a:ext cx="1857375" cy="1302298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1047749</xdr:colOff>
      <xdr:row>59</xdr:row>
      <xdr:rowOff>0</xdr:rowOff>
    </xdr:from>
    <xdr:to>
      <xdr:col>10</xdr:col>
      <xdr:colOff>0</xdr:colOff>
      <xdr:row>60</xdr:row>
      <xdr:rowOff>0</xdr:rowOff>
    </xdr:to>
    <xdr:pic>
      <xdr:nvPicPr>
        <xdr:cNvPr id="963" name="Obraz 962" descr="075.png">
          <a:extLst>
            <a:ext uri="{FF2B5EF4-FFF2-40B4-BE49-F238E27FC236}">
              <a16:creationId xmlns=""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2134849" y="677322750"/>
          <a:ext cx="1047751" cy="6286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63</xdr:row>
      <xdr:rowOff>0</xdr:rowOff>
    </xdr:from>
    <xdr:to>
      <xdr:col>7</xdr:col>
      <xdr:colOff>0</xdr:colOff>
      <xdr:row>64</xdr:row>
      <xdr:rowOff>19050</xdr:rowOff>
    </xdr:to>
    <xdr:pic>
      <xdr:nvPicPr>
        <xdr:cNvPr id="966" name="Picture 56230">
          <a:extLst>
            <a:ext uri="{FF2B5EF4-FFF2-40B4-BE49-F238E27FC236}">
              <a16:creationId xmlns=""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52806600"/>
          <a:ext cx="1047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-1</xdr:colOff>
      <xdr:row>71</xdr:row>
      <xdr:rowOff>0</xdr:rowOff>
    </xdr:from>
    <xdr:to>
      <xdr:col>9</xdr:col>
      <xdr:colOff>0</xdr:colOff>
      <xdr:row>72</xdr:row>
      <xdr:rowOff>0</xdr:rowOff>
    </xdr:to>
    <xdr:pic>
      <xdr:nvPicPr>
        <xdr:cNvPr id="967" name="Obraz 966" descr="085-1.png">
          <a:extLst>
            <a:ext uri="{FF2B5EF4-FFF2-40B4-BE49-F238E27FC236}">
              <a16:creationId xmlns=""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1087099" y="545115750"/>
          <a:ext cx="1047751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301625</xdr:colOff>
      <xdr:row>72</xdr:row>
      <xdr:rowOff>95250</xdr:rowOff>
    </xdr:from>
    <xdr:to>
      <xdr:col>0</xdr:col>
      <xdr:colOff>2097937</xdr:colOff>
      <xdr:row>72</xdr:row>
      <xdr:rowOff>1377950</xdr:rowOff>
    </xdr:to>
    <xdr:pic>
      <xdr:nvPicPr>
        <xdr:cNvPr id="975" name="Obraz 974" descr="Skrzynka_Satina_bez_podst_zielona_herbata małe.jpg">
          <a:extLst>
            <a:ext uri="{FF2B5EF4-FFF2-40B4-BE49-F238E27FC236}">
              <a16:creationId xmlns=""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301625" y="545649150"/>
          <a:ext cx="1796312" cy="12827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7</xdr:col>
      <xdr:colOff>0</xdr:colOff>
      <xdr:row>72</xdr:row>
      <xdr:rowOff>19050</xdr:rowOff>
    </xdr:to>
    <xdr:pic>
      <xdr:nvPicPr>
        <xdr:cNvPr id="976" name="Picture 56230">
          <a:extLst>
            <a:ext uri="{FF2B5EF4-FFF2-40B4-BE49-F238E27FC236}">
              <a16:creationId xmlns=""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62445900"/>
          <a:ext cx="1047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31749</xdr:colOff>
      <xdr:row>71</xdr:row>
      <xdr:rowOff>31749</xdr:rowOff>
    </xdr:from>
    <xdr:to>
      <xdr:col>12</xdr:col>
      <xdr:colOff>31750</xdr:colOff>
      <xdr:row>72</xdr:row>
      <xdr:rowOff>31750</xdr:rowOff>
    </xdr:to>
    <xdr:pic>
      <xdr:nvPicPr>
        <xdr:cNvPr id="996" name="Obraz 995" descr="085-1.png">
          <a:extLst>
            <a:ext uri="{FF2B5EF4-FFF2-40B4-BE49-F238E27FC236}">
              <a16:creationId xmlns=""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4239874" y="54594124"/>
          <a:ext cx="1047751" cy="444501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1031874</xdr:colOff>
      <xdr:row>101</xdr:row>
      <xdr:rowOff>622300</xdr:rowOff>
    </xdr:from>
    <xdr:to>
      <xdr:col>10</xdr:col>
      <xdr:colOff>1047749</xdr:colOff>
      <xdr:row>103</xdr:row>
      <xdr:rowOff>19050</xdr:rowOff>
    </xdr:to>
    <xdr:pic>
      <xdr:nvPicPr>
        <xdr:cNvPr id="1005" name="Obraz 624" descr="Bez tytułu.png">
          <a:extLst>
            <a:ext uri="{FF2B5EF4-FFF2-40B4-BE49-F238E27FC236}">
              <a16:creationId xmlns=""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33124" y="88385650"/>
          <a:ext cx="110172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3174</xdr:colOff>
      <xdr:row>116</xdr:row>
      <xdr:rowOff>12700</xdr:rowOff>
    </xdr:from>
    <xdr:to>
      <xdr:col>8</xdr:col>
      <xdr:colOff>1009649</xdr:colOff>
      <xdr:row>117</xdr:row>
      <xdr:rowOff>0</xdr:rowOff>
    </xdr:to>
    <xdr:pic>
      <xdr:nvPicPr>
        <xdr:cNvPr id="1008" name="Obraz 624" descr="Bez tytułu.png">
          <a:extLst>
            <a:ext uri="{FF2B5EF4-FFF2-40B4-BE49-F238E27FC236}">
              <a16:creationId xmlns=""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90274" y="109645450"/>
          <a:ext cx="100647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3174</xdr:colOff>
      <xdr:row>122</xdr:row>
      <xdr:rowOff>12700</xdr:rowOff>
    </xdr:from>
    <xdr:to>
      <xdr:col>8</xdr:col>
      <xdr:colOff>1009649</xdr:colOff>
      <xdr:row>123</xdr:row>
      <xdr:rowOff>0</xdr:rowOff>
    </xdr:to>
    <xdr:pic>
      <xdr:nvPicPr>
        <xdr:cNvPr id="1009" name="Obraz 624" descr="Bez tytułu.png">
          <a:extLst>
            <a:ext uri="{FF2B5EF4-FFF2-40B4-BE49-F238E27FC236}">
              <a16:creationId xmlns=""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90274" y="109645450"/>
          <a:ext cx="100647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3174</xdr:colOff>
      <xdr:row>128</xdr:row>
      <xdr:rowOff>12700</xdr:rowOff>
    </xdr:from>
    <xdr:to>
      <xdr:col>10</xdr:col>
      <xdr:colOff>1009649</xdr:colOff>
      <xdr:row>129</xdr:row>
      <xdr:rowOff>0</xdr:rowOff>
    </xdr:to>
    <xdr:pic>
      <xdr:nvPicPr>
        <xdr:cNvPr id="1011" name="Obraz 624" descr="Bez tytułu.png">
          <a:extLst>
            <a:ext uri="{FF2B5EF4-FFF2-40B4-BE49-F238E27FC236}">
              <a16:creationId xmlns=""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90274" y="115360450"/>
          <a:ext cx="100647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3174</xdr:colOff>
      <xdr:row>136</xdr:row>
      <xdr:rowOff>12700</xdr:rowOff>
    </xdr:from>
    <xdr:to>
      <xdr:col>10</xdr:col>
      <xdr:colOff>1009649</xdr:colOff>
      <xdr:row>137</xdr:row>
      <xdr:rowOff>0</xdr:rowOff>
    </xdr:to>
    <xdr:pic>
      <xdr:nvPicPr>
        <xdr:cNvPr id="1012" name="Obraz 624" descr="Bez tytułu.png">
          <a:extLst>
            <a:ext uri="{FF2B5EF4-FFF2-40B4-BE49-F238E27FC236}">
              <a16:creationId xmlns=""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85774" y="120084850"/>
          <a:ext cx="1006475" cy="59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3174</xdr:colOff>
      <xdr:row>140</xdr:row>
      <xdr:rowOff>12700</xdr:rowOff>
    </xdr:from>
    <xdr:to>
      <xdr:col>10</xdr:col>
      <xdr:colOff>1009649</xdr:colOff>
      <xdr:row>141</xdr:row>
      <xdr:rowOff>0</xdr:rowOff>
    </xdr:to>
    <xdr:pic>
      <xdr:nvPicPr>
        <xdr:cNvPr id="1013" name="Obraz 624" descr="Bez tytułu.png">
          <a:extLst>
            <a:ext uri="{FF2B5EF4-FFF2-40B4-BE49-F238E27FC236}">
              <a16:creationId xmlns=""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85774" y="125761750"/>
          <a:ext cx="1006475" cy="65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3174</xdr:colOff>
      <xdr:row>149</xdr:row>
      <xdr:rowOff>12700</xdr:rowOff>
    </xdr:from>
    <xdr:to>
      <xdr:col>10</xdr:col>
      <xdr:colOff>1009649</xdr:colOff>
      <xdr:row>150</xdr:row>
      <xdr:rowOff>0</xdr:rowOff>
    </xdr:to>
    <xdr:pic>
      <xdr:nvPicPr>
        <xdr:cNvPr id="1016" name="Obraz 624" descr="Bez tytułu.png">
          <a:extLst>
            <a:ext uri="{FF2B5EF4-FFF2-40B4-BE49-F238E27FC236}">
              <a16:creationId xmlns=""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85774" y="130505200"/>
          <a:ext cx="1006475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</xdr:colOff>
      <xdr:row>162</xdr:row>
      <xdr:rowOff>0</xdr:rowOff>
    </xdr:from>
    <xdr:to>
      <xdr:col>7</xdr:col>
      <xdr:colOff>0</xdr:colOff>
      <xdr:row>163</xdr:row>
      <xdr:rowOff>57150</xdr:rowOff>
    </xdr:to>
    <xdr:pic>
      <xdr:nvPicPr>
        <xdr:cNvPr id="1023" name="Picture 56230">
          <a:extLst>
            <a:ext uri="{FF2B5EF4-FFF2-40B4-BE49-F238E27FC236}">
              <a16:creationId xmlns="" xmlns:a16="http://schemas.microsoft.com/office/drawing/2014/main" id="{00000000-0008-0000-0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83980" y="159105600"/>
          <a:ext cx="101727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1031491</xdr:colOff>
      <xdr:row>162</xdr:row>
      <xdr:rowOff>12650</xdr:rowOff>
    </xdr:from>
    <xdr:to>
      <xdr:col>8</xdr:col>
      <xdr:colOff>1031491</xdr:colOff>
      <xdr:row>163</xdr:row>
      <xdr:rowOff>0</xdr:rowOff>
    </xdr:to>
    <xdr:pic>
      <xdr:nvPicPr>
        <xdr:cNvPr id="1025" name="Obraz 624" descr="Bez tytułu.png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1032741" y="159118250"/>
          <a:ext cx="1085850" cy="444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9</xdr:col>
      <xdr:colOff>0</xdr:colOff>
      <xdr:row>162</xdr:row>
      <xdr:rowOff>0</xdr:rowOff>
    </xdr:from>
    <xdr:to>
      <xdr:col>10</xdr:col>
      <xdr:colOff>0</xdr:colOff>
      <xdr:row>163</xdr:row>
      <xdr:rowOff>0</xdr:rowOff>
    </xdr:to>
    <xdr:pic>
      <xdr:nvPicPr>
        <xdr:cNvPr id="1026" name="Obraz 711" descr="085-1.png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>
        <a:xfrm>
          <a:off x="12134850" y="159105600"/>
          <a:ext cx="1047750" cy="457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9</xdr:col>
      <xdr:colOff>22225</xdr:colOff>
      <xdr:row>235</xdr:row>
      <xdr:rowOff>1860550</xdr:rowOff>
    </xdr:from>
    <xdr:to>
      <xdr:col>10</xdr:col>
      <xdr:colOff>22225</xdr:colOff>
      <xdr:row>237</xdr:row>
      <xdr:rowOff>47627</xdr:rowOff>
    </xdr:to>
    <xdr:pic>
      <xdr:nvPicPr>
        <xdr:cNvPr id="1032" name="Obraz 624" descr="Bez tytułu.png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157075" y="174767875"/>
          <a:ext cx="1047750" cy="635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</xdr:colOff>
      <xdr:row>290</xdr:row>
      <xdr:rowOff>133350</xdr:rowOff>
    </xdr:from>
    <xdr:to>
      <xdr:col>0</xdr:col>
      <xdr:colOff>2045471</xdr:colOff>
      <xdr:row>290</xdr:row>
      <xdr:rowOff>1466850</xdr:rowOff>
    </xdr:to>
    <xdr:pic>
      <xdr:nvPicPr>
        <xdr:cNvPr id="1034" name="Obraz 1033" descr="Skrzynka_Staina_z_podst_platyna małe.jpg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139700" y="227812600"/>
          <a:ext cx="1905771" cy="1333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323</xdr:row>
      <xdr:rowOff>0</xdr:rowOff>
    </xdr:from>
    <xdr:to>
      <xdr:col>13</xdr:col>
      <xdr:colOff>0</xdr:colOff>
      <xdr:row>324</xdr:row>
      <xdr:rowOff>19050</xdr:rowOff>
    </xdr:to>
    <xdr:pic>
      <xdr:nvPicPr>
        <xdr:cNvPr id="1038" name="Obraz 624" descr="Bez tytułu.png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469100" y="306438300"/>
          <a:ext cx="1047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19050</xdr:colOff>
      <xdr:row>463</xdr:row>
      <xdr:rowOff>19050</xdr:rowOff>
    </xdr:from>
    <xdr:to>
      <xdr:col>22</xdr:col>
      <xdr:colOff>19050</xdr:colOff>
      <xdr:row>464</xdr:row>
      <xdr:rowOff>57150</xdr:rowOff>
    </xdr:to>
    <xdr:pic>
      <xdr:nvPicPr>
        <xdr:cNvPr id="968" name="Picture 53635">
          <a:extLst>
            <a:ext uri="{FF2B5EF4-FFF2-40B4-BE49-F238E27FC236}">
              <a16:creationId xmlns=""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774650" y="426586650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463</xdr:row>
      <xdr:rowOff>0</xdr:rowOff>
    </xdr:from>
    <xdr:to>
      <xdr:col>21</xdr:col>
      <xdr:colOff>0</xdr:colOff>
      <xdr:row>464</xdr:row>
      <xdr:rowOff>57150</xdr:rowOff>
    </xdr:to>
    <xdr:pic>
      <xdr:nvPicPr>
        <xdr:cNvPr id="989" name="Picture 2511">
          <a:extLst>
            <a:ext uri="{FF2B5EF4-FFF2-40B4-BE49-F238E27FC236}">
              <a16:creationId xmlns="" xmlns:a16="http://schemas.microsoft.com/office/drawing/2014/main" id="{00000000-0008-0000-0000-0000DD03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707850" y="426567600"/>
          <a:ext cx="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19049</xdr:colOff>
      <xdr:row>509</xdr:row>
      <xdr:rowOff>0</xdr:rowOff>
    </xdr:from>
    <xdr:to>
      <xdr:col>8</xdr:col>
      <xdr:colOff>1003526</xdr:colOff>
      <xdr:row>510</xdr:row>
      <xdr:rowOff>0</xdr:rowOff>
    </xdr:to>
    <xdr:pic>
      <xdr:nvPicPr>
        <xdr:cNvPr id="1039" name="Picture 58438">
          <a:extLst>
            <a:ext uri="{FF2B5EF4-FFF2-40B4-BE49-F238E27FC236}">
              <a16:creationId xmlns="" xmlns:a16="http://schemas.microsoft.com/office/drawing/2014/main" id="{00000000-0008-0000-0000-00000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020299" y="448132200"/>
          <a:ext cx="984477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630</xdr:row>
      <xdr:rowOff>180975</xdr:rowOff>
    </xdr:from>
    <xdr:to>
      <xdr:col>0</xdr:col>
      <xdr:colOff>1819275</xdr:colOff>
      <xdr:row>632</xdr:row>
      <xdr:rowOff>285750</xdr:rowOff>
    </xdr:to>
    <xdr:pic>
      <xdr:nvPicPr>
        <xdr:cNvPr id="1056" name="Picture 1078">
          <a:extLst>
            <a:ext uri="{FF2B5EF4-FFF2-40B4-BE49-F238E27FC236}">
              <a16:creationId xmlns=""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57175" y="588978375"/>
          <a:ext cx="1562100" cy="1362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0</xdr:colOff>
      <xdr:row>624</xdr:row>
      <xdr:rowOff>10853</xdr:rowOff>
    </xdr:from>
    <xdr:to>
      <xdr:col>7</xdr:col>
      <xdr:colOff>28691</xdr:colOff>
      <xdr:row>625</xdr:row>
      <xdr:rowOff>31750</xdr:rowOff>
    </xdr:to>
    <xdr:pic>
      <xdr:nvPicPr>
        <xdr:cNvPr id="1060" name="Picture 56268">
          <a:extLst>
            <a:ext uri="{FF2B5EF4-FFF2-40B4-BE49-F238E27FC236}">
              <a16:creationId xmlns=""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585112553"/>
          <a:ext cx="1076441" cy="573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867453</xdr:colOff>
      <xdr:row>624</xdr:row>
      <xdr:rowOff>0</xdr:rowOff>
    </xdr:from>
    <xdr:to>
      <xdr:col>5</xdr:col>
      <xdr:colOff>1031874</xdr:colOff>
      <xdr:row>624</xdr:row>
      <xdr:rowOff>533400</xdr:rowOff>
    </xdr:to>
    <xdr:pic>
      <xdr:nvPicPr>
        <xdr:cNvPr id="1079" name="Picture 56414">
          <a:extLst>
            <a:ext uri="{FF2B5EF4-FFF2-40B4-BE49-F238E27FC236}">
              <a16:creationId xmlns="" xmlns:a16="http://schemas.microsoft.com/office/drawing/2014/main" id="{00000000-0008-0000-0000-00003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877853" y="585101700"/>
          <a:ext cx="105977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19049</xdr:colOff>
      <xdr:row>640</xdr:row>
      <xdr:rowOff>0</xdr:rowOff>
    </xdr:from>
    <xdr:to>
      <xdr:col>5</xdr:col>
      <xdr:colOff>1031874</xdr:colOff>
      <xdr:row>640</xdr:row>
      <xdr:rowOff>533400</xdr:rowOff>
    </xdr:to>
    <xdr:pic>
      <xdr:nvPicPr>
        <xdr:cNvPr id="1080" name="Picture 56399">
          <a:extLst>
            <a:ext uri="{FF2B5EF4-FFF2-40B4-BE49-F238E27FC236}">
              <a16:creationId xmlns="" xmlns:a16="http://schemas.microsoft.com/office/drawing/2014/main" id="{00000000-0008-0000-0000-00003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924799" y="601999050"/>
          <a:ext cx="1012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640</xdr:row>
      <xdr:rowOff>0</xdr:rowOff>
    </xdr:from>
    <xdr:to>
      <xdr:col>7</xdr:col>
      <xdr:colOff>1020536</xdr:colOff>
      <xdr:row>640</xdr:row>
      <xdr:rowOff>533400</xdr:rowOff>
    </xdr:to>
    <xdr:pic>
      <xdr:nvPicPr>
        <xdr:cNvPr id="1081" name="Picture 436">
          <a:extLst>
            <a:ext uri="{FF2B5EF4-FFF2-40B4-BE49-F238E27FC236}">
              <a16:creationId xmlns="" xmlns:a16="http://schemas.microsoft.com/office/drawing/2014/main" id="{00000000-0008-0000-0000-00003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50" y="601999050"/>
          <a:ext cx="1020536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640</xdr:row>
      <xdr:rowOff>0</xdr:rowOff>
    </xdr:from>
    <xdr:to>
      <xdr:col>7</xdr:col>
      <xdr:colOff>965200</xdr:colOff>
      <xdr:row>640</xdr:row>
      <xdr:rowOff>533400</xdr:rowOff>
    </xdr:to>
    <xdr:pic>
      <xdr:nvPicPr>
        <xdr:cNvPr id="1082" name="Picture 56240">
          <a:extLst>
            <a:ext uri="{FF2B5EF4-FFF2-40B4-BE49-F238E27FC236}">
              <a16:creationId xmlns="" xmlns:a16="http://schemas.microsoft.com/office/drawing/2014/main" id="{00000000-0008-0000-0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60199905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640</xdr:row>
      <xdr:rowOff>0</xdr:rowOff>
    </xdr:from>
    <xdr:to>
      <xdr:col>7</xdr:col>
      <xdr:colOff>965200</xdr:colOff>
      <xdr:row>640</xdr:row>
      <xdr:rowOff>533400</xdr:rowOff>
    </xdr:to>
    <xdr:pic>
      <xdr:nvPicPr>
        <xdr:cNvPr id="1088" name="Picture 56240">
          <a:extLst>
            <a:ext uri="{FF2B5EF4-FFF2-40B4-BE49-F238E27FC236}">
              <a16:creationId xmlns=""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60199905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640</xdr:row>
      <xdr:rowOff>0</xdr:rowOff>
    </xdr:from>
    <xdr:to>
      <xdr:col>7</xdr:col>
      <xdr:colOff>965200</xdr:colOff>
      <xdr:row>640</xdr:row>
      <xdr:rowOff>533400</xdr:rowOff>
    </xdr:to>
    <xdr:pic>
      <xdr:nvPicPr>
        <xdr:cNvPr id="1089" name="Picture 56240">
          <a:extLst>
            <a:ext uri="{FF2B5EF4-FFF2-40B4-BE49-F238E27FC236}">
              <a16:creationId xmlns=""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601999050"/>
          <a:ext cx="946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640</xdr:row>
      <xdr:rowOff>0</xdr:rowOff>
    </xdr:from>
    <xdr:to>
      <xdr:col>8</xdr:col>
      <xdr:colOff>2720</xdr:colOff>
      <xdr:row>640</xdr:row>
      <xdr:rowOff>533400</xdr:rowOff>
    </xdr:to>
    <xdr:pic>
      <xdr:nvPicPr>
        <xdr:cNvPr id="1090" name="Picture 56240">
          <a:extLst>
            <a:ext uri="{FF2B5EF4-FFF2-40B4-BE49-F238E27FC236}">
              <a16:creationId xmlns=""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299" y="601999050"/>
          <a:ext cx="10695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650</xdr:row>
      <xdr:rowOff>219075</xdr:rowOff>
    </xdr:from>
    <xdr:to>
      <xdr:col>0</xdr:col>
      <xdr:colOff>2028825</xdr:colOff>
      <xdr:row>652</xdr:row>
      <xdr:rowOff>571500</xdr:rowOff>
    </xdr:to>
    <xdr:pic>
      <xdr:nvPicPr>
        <xdr:cNvPr id="1091" name="Picture 1129">
          <a:extLst>
            <a:ext uri="{FF2B5EF4-FFF2-40B4-BE49-F238E27FC236}">
              <a16:creationId xmlns=""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14300" y="608447475"/>
          <a:ext cx="1914525" cy="1609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9</xdr:col>
      <xdr:colOff>1031874</xdr:colOff>
      <xdr:row>106</xdr:row>
      <xdr:rowOff>622300</xdr:rowOff>
    </xdr:from>
    <xdr:to>
      <xdr:col>10</xdr:col>
      <xdr:colOff>1047749</xdr:colOff>
      <xdr:row>108</xdr:row>
      <xdr:rowOff>19050</xdr:rowOff>
    </xdr:to>
    <xdr:pic>
      <xdr:nvPicPr>
        <xdr:cNvPr id="1092" name="Obraz 624" descr="Bez tytułu.png">
          <a:extLst>
            <a:ext uri="{FF2B5EF4-FFF2-40B4-BE49-F238E27FC236}">
              <a16:creationId xmlns=""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66724" y="95853250"/>
          <a:ext cx="1063625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1031491</xdr:colOff>
      <xdr:row>167</xdr:row>
      <xdr:rowOff>12650</xdr:rowOff>
    </xdr:from>
    <xdr:to>
      <xdr:col>8</xdr:col>
      <xdr:colOff>1031491</xdr:colOff>
      <xdr:row>168</xdr:row>
      <xdr:rowOff>0</xdr:rowOff>
    </xdr:to>
    <xdr:pic>
      <xdr:nvPicPr>
        <xdr:cNvPr id="1093" name="Obraz 624" descr="Bez tytułu.png">
          <a:extLst>
            <a:ext uri="{FF2B5EF4-FFF2-40B4-BE49-F238E27FC236}">
              <a16:creationId xmlns="" xmlns:a16="http://schemas.microsoft.com/office/drawing/2014/main" id="{00000000-0008-0000-0000-00004504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1032741" y="154584350"/>
          <a:ext cx="1085850" cy="4445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11</xdr:col>
      <xdr:colOff>0</xdr:colOff>
      <xdr:row>340</xdr:row>
      <xdr:rowOff>0</xdr:rowOff>
    </xdr:from>
    <xdr:to>
      <xdr:col>12</xdr:col>
      <xdr:colOff>0</xdr:colOff>
      <xdr:row>341</xdr:row>
      <xdr:rowOff>19050</xdr:rowOff>
    </xdr:to>
    <xdr:pic>
      <xdr:nvPicPr>
        <xdr:cNvPr id="1096" name="Obraz 624" descr="Bez tytułu.png">
          <a:extLst>
            <a:ext uri="{FF2B5EF4-FFF2-40B4-BE49-F238E27FC236}">
              <a16:creationId xmlns=""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469100" y="306438300"/>
          <a:ext cx="1047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222250</xdr:colOff>
      <xdr:row>344</xdr:row>
      <xdr:rowOff>213299</xdr:rowOff>
    </xdr:from>
    <xdr:to>
      <xdr:col>0</xdr:col>
      <xdr:colOff>1793875</xdr:colOff>
      <xdr:row>344</xdr:row>
      <xdr:rowOff>1145156</xdr:rowOff>
    </xdr:to>
    <xdr:pic>
      <xdr:nvPicPr>
        <xdr:cNvPr id="953" name="Obraz 952" descr="_MG_9576_Sahara petit box with saucer_055.jpg">
          <a:extLst>
            <a:ext uri="{FF2B5EF4-FFF2-40B4-BE49-F238E27FC236}">
              <a16:creationId xmlns=""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222250" y="306203924"/>
          <a:ext cx="1571625" cy="93185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659</xdr:row>
      <xdr:rowOff>0</xdr:rowOff>
    </xdr:from>
    <xdr:to>
      <xdr:col>7</xdr:col>
      <xdr:colOff>21771</xdr:colOff>
      <xdr:row>659</xdr:row>
      <xdr:rowOff>533400</xdr:rowOff>
    </xdr:to>
    <xdr:pic>
      <xdr:nvPicPr>
        <xdr:cNvPr id="1302" name="Picture 56240">
          <a:extLst>
            <a:ext uri="{FF2B5EF4-FFF2-40B4-BE49-F238E27FC236}">
              <a16:creationId xmlns=""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53500" y="587368650"/>
          <a:ext cx="106952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593725</xdr:colOff>
      <xdr:row>686</xdr:row>
      <xdr:rowOff>200025</xdr:rowOff>
    </xdr:from>
    <xdr:to>
      <xdr:col>0</xdr:col>
      <xdr:colOff>1812925</xdr:colOff>
      <xdr:row>687</xdr:row>
      <xdr:rowOff>349252</xdr:rowOff>
    </xdr:to>
    <xdr:pic>
      <xdr:nvPicPr>
        <xdr:cNvPr id="1303" name="Picture 57301">
          <a:extLst>
            <a:ext uri="{FF2B5EF4-FFF2-40B4-BE49-F238E27FC236}">
              <a16:creationId xmlns=""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93725" y="604713675"/>
          <a:ext cx="1219200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674</xdr:row>
      <xdr:rowOff>0</xdr:rowOff>
    </xdr:from>
    <xdr:to>
      <xdr:col>7</xdr:col>
      <xdr:colOff>1047750</xdr:colOff>
      <xdr:row>675</xdr:row>
      <xdr:rowOff>38100</xdr:rowOff>
    </xdr:to>
    <xdr:pic>
      <xdr:nvPicPr>
        <xdr:cNvPr id="1304" name="Obraz 625" descr="Bez tytułu.png">
          <a:extLst>
            <a:ext uri="{FF2B5EF4-FFF2-40B4-BE49-F238E27FC236}">
              <a16:creationId xmlns=""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01250" y="415785300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323</xdr:row>
      <xdr:rowOff>38100</xdr:rowOff>
    </xdr:from>
    <xdr:to>
      <xdr:col>13</xdr:col>
      <xdr:colOff>1016000</xdr:colOff>
      <xdr:row>323</xdr:row>
      <xdr:rowOff>571500</xdr:rowOff>
    </xdr:to>
    <xdr:pic>
      <xdr:nvPicPr>
        <xdr:cNvPr id="1306" name="Picture 144">
          <a:extLst>
            <a:ext uri="{FF2B5EF4-FFF2-40B4-BE49-F238E27FC236}">
              <a16:creationId xmlns="" xmlns:a16="http://schemas.microsoft.com/office/drawing/2014/main" id="{00000000-0008-0000-0000-00001A05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516850" y="307371750"/>
          <a:ext cx="1016000" cy="533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oneCellAnchor>
    <xdr:from>
      <xdr:col>36</xdr:col>
      <xdr:colOff>206375</xdr:colOff>
      <xdr:row>873</xdr:row>
      <xdr:rowOff>25400</xdr:rowOff>
    </xdr:from>
    <xdr:ext cx="2057400" cy="1384307"/>
    <xdr:pic>
      <xdr:nvPicPr>
        <xdr:cNvPr id="3" name="Obraz 705" descr="_MG_9376 Dalia.jpg">
          <a:extLst>
            <a:ext uri="{FF2B5EF4-FFF2-40B4-BE49-F238E27FC236}">
              <a16:creationId xmlns="" xmlns:a16="http://schemas.microsoft.com/office/drawing/2014/main" id="{89A04CFF-FC1E-4047-A7A9-D759BB11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06375" y="787304750"/>
          <a:ext cx="2057400" cy="1384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0</xdr:colOff>
      <xdr:row>396</xdr:row>
      <xdr:rowOff>0</xdr:rowOff>
    </xdr:from>
    <xdr:to>
      <xdr:col>7</xdr:col>
      <xdr:colOff>24946</xdr:colOff>
      <xdr:row>397</xdr:row>
      <xdr:rowOff>0</xdr:rowOff>
    </xdr:to>
    <xdr:pic>
      <xdr:nvPicPr>
        <xdr:cNvPr id="936" name="Obraz 623" descr="Bez tytułu.png">
          <a:extLst>
            <a:ext uri="{FF2B5EF4-FFF2-40B4-BE49-F238E27FC236}">
              <a16:creationId xmlns=""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53500" y="375304050"/>
          <a:ext cx="1072696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38100</xdr:colOff>
      <xdr:row>396</xdr:row>
      <xdr:rowOff>0</xdr:rowOff>
    </xdr:from>
    <xdr:to>
      <xdr:col>8</xdr:col>
      <xdr:colOff>34925</xdr:colOff>
      <xdr:row>396</xdr:row>
      <xdr:rowOff>523875</xdr:rowOff>
    </xdr:to>
    <xdr:pic>
      <xdr:nvPicPr>
        <xdr:cNvPr id="940" name="Picture 1201">
          <a:extLst>
            <a:ext uri="{FF2B5EF4-FFF2-40B4-BE49-F238E27FC236}">
              <a16:creationId xmlns="" xmlns:a16="http://schemas.microsoft.com/office/drawing/2014/main" id="{00000000-0008-0000-0000-000000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039350" y="368350800"/>
          <a:ext cx="1082675" cy="5238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6</xdr:col>
      <xdr:colOff>19050</xdr:colOff>
      <xdr:row>522</xdr:row>
      <xdr:rowOff>0</xdr:rowOff>
    </xdr:from>
    <xdr:to>
      <xdr:col>7</xdr:col>
      <xdr:colOff>66040</xdr:colOff>
      <xdr:row>522</xdr:row>
      <xdr:rowOff>45719</xdr:rowOff>
    </xdr:to>
    <xdr:pic>
      <xdr:nvPicPr>
        <xdr:cNvPr id="941" name="Picture 56240">
          <a:extLst>
            <a:ext uri="{FF2B5EF4-FFF2-40B4-BE49-F238E27FC236}">
              <a16:creationId xmlns=""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06150" y="4728019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522</xdr:row>
      <xdr:rowOff>0</xdr:rowOff>
    </xdr:from>
    <xdr:to>
      <xdr:col>7</xdr:col>
      <xdr:colOff>66040</xdr:colOff>
      <xdr:row>522</xdr:row>
      <xdr:rowOff>45719</xdr:rowOff>
    </xdr:to>
    <xdr:pic>
      <xdr:nvPicPr>
        <xdr:cNvPr id="942" name="Picture 56240">
          <a:extLst>
            <a:ext uri="{FF2B5EF4-FFF2-40B4-BE49-F238E27FC236}">
              <a16:creationId xmlns=""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06150" y="472801950"/>
          <a:ext cx="1062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607</xdr:row>
      <xdr:rowOff>0</xdr:rowOff>
    </xdr:from>
    <xdr:to>
      <xdr:col>9</xdr:col>
      <xdr:colOff>680</xdr:colOff>
      <xdr:row>608</xdr:row>
      <xdr:rowOff>19050</xdr:rowOff>
    </xdr:to>
    <xdr:pic>
      <xdr:nvPicPr>
        <xdr:cNvPr id="943" name="Picture 56645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134850" y="544944300"/>
          <a:ext cx="104843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893</xdr:row>
      <xdr:rowOff>0</xdr:rowOff>
    </xdr:from>
    <xdr:to>
      <xdr:col>7</xdr:col>
      <xdr:colOff>933450</xdr:colOff>
      <xdr:row>893</xdr:row>
      <xdr:rowOff>0</xdr:rowOff>
    </xdr:to>
    <xdr:pic>
      <xdr:nvPicPr>
        <xdr:cNvPr id="922" name="Obraz 565">
          <a:extLst>
            <a:ext uri="{FF2B5EF4-FFF2-40B4-BE49-F238E27FC236}">
              <a16:creationId xmlns="" xmlns:a16="http://schemas.microsoft.com/office/drawing/2014/main" id="{00000000-0008-0000-0000-0000B69B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61563" y="876591042"/>
          <a:ext cx="933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19049</xdr:colOff>
      <xdr:row>424</xdr:row>
      <xdr:rowOff>19050</xdr:rowOff>
    </xdr:from>
    <xdr:to>
      <xdr:col>9</xdr:col>
      <xdr:colOff>1031874</xdr:colOff>
      <xdr:row>424</xdr:row>
      <xdr:rowOff>552450</xdr:rowOff>
    </xdr:to>
    <xdr:pic>
      <xdr:nvPicPr>
        <xdr:cNvPr id="918" name="Picture 2524">
          <a:extLst>
            <a:ext uri="{FF2B5EF4-FFF2-40B4-BE49-F238E27FC236}">
              <a16:creationId xmlns="" xmlns:a16="http://schemas.microsoft.com/office/drawing/2014/main" id="{00000000-0008-0000-0000-0000490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322799" y="404209779"/>
          <a:ext cx="1012825" cy="4857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508000</xdr:colOff>
      <xdr:row>401</xdr:row>
      <xdr:rowOff>127000</xdr:rowOff>
    </xdr:from>
    <xdr:to>
      <xdr:col>0</xdr:col>
      <xdr:colOff>1428750</xdr:colOff>
      <xdr:row>401</xdr:row>
      <xdr:rowOff>1245509</xdr:rowOff>
    </xdr:to>
    <xdr:pic>
      <xdr:nvPicPr>
        <xdr:cNvPr id="822" name="Obraz 821" descr="_MG_0126 małe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508000" y="345535250"/>
          <a:ext cx="920750" cy="111850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254</xdr:row>
      <xdr:rowOff>0</xdr:rowOff>
    </xdr:from>
    <xdr:to>
      <xdr:col>8</xdr:col>
      <xdr:colOff>1134</xdr:colOff>
      <xdr:row>255</xdr:row>
      <xdr:rowOff>19050</xdr:rowOff>
    </xdr:to>
    <xdr:pic>
      <xdr:nvPicPr>
        <xdr:cNvPr id="684" name="Picture 386">
          <a:extLst>
            <a:ext uri="{FF2B5EF4-FFF2-40B4-BE49-F238E27FC236}">
              <a16:creationId xmlns=""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985375" y="195437125"/>
          <a:ext cx="1080634" cy="55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284</xdr:row>
      <xdr:rowOff>0</xdr:rowOff>
    </xdr:from>
    <xdr:to>
      <xdr:col>10</xdr:col>
      <xdr:colOff>1</xdr:colOff>
      <xdr:row>284</xdr:row>
      <xdr:rowOff>628651</xdr:rowOff>
    </xdr:to>
    <xdr:pic>
      <xdr:nvPicPr>
        <xdr:cNvPr id="685" name="Obraz 684" descr="085-1.png">
          <a:extLst>
            <a:ext uri="{FF2B5EF4-FFF2-40B4-BE49-F238E27FC236}">
              <a16:creationId xmlns=""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3160375" y="16319500"/>
          <a:ext cx="1047751" cy="6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397</xdr:row>
      <xdr:rowOff>158750</xdr:rowOff>
    </xdr:from>
    <xdr:to>
      <xdr:col>0</xdr:col>
      <xdr:colOff>1460500</xdr:colOff>
      <xdr:row>397</xdr:row>
      <xdr:rowOff>1182572</xdr:rowOff>
    </xdr:to>
    <xdr:pic>
      <xdr:nvPicPr>
        <xdr:cNvPr id="686" name="Obraz 685" descr="Vanda kolor092m.jpg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66750" y="301450375"/>
          <a:ext cx="793750" cy="1023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Niestandardowy 3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C3D69B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pageSetUpPr fitToPage="1"/>
  </sheetPr>
  <dimension ref="A1:AO895"/>
  <sheetViews>
    <sheetView tabSelected="1" zoomScale="60" zoomScaleNormal="60" zoomScaleSheetLayoutView="50" workbookViewId="0">
      <selection activeCell="AD1" sqref="AD1:AF1048576"/>
    </sheetView>
  </sheetViews>
  <sheetFormatPr defaultColWidth="8.85546875" defaultRowHeight="30"/>
  <cols>
    <col min="1" max="1" width="33.5703125" style="71" customWidth="1"/>
    <col min="2" max="2" width="24.42578125" style="427" customWidth="1"/>
    <col min="3" max="3" width="46.85546875" style="193" customWidth="1"/>
    <col min="4" max="4" width="13.28515625" style="74" customWidth="1"/>
    <col min="5" max="5" width="13" style="74" hidden="1" customWidth="1"/>
    <col min="6" max="7" width="15.7109375" style="74" customWidth="1"/>
    <col min="8" max="8" width="16.140625" style="74" customWidth="1"/>
    <col min="9" max="22" width="15.7109375" style="74" customWidth="1"/>
    <col min="23" max="28" width="14.28515625" style="74" customWidth="1"/>
    <col min="29" max="29" width="14.140625" style="74" customWidth="1"/>
    <col min="30" max="30" width="18" style="194" hidden="1" customWidth="1"/>
    <col min="31" max="31" width="26.28515625" style="347" hidden="1" customWidth="1"/>
    <col min="32" max="32" width="31.140625" style="1" hidden="1" customWidth="1"/>
    <col min="33" max="33" width="11.42578125" style="188" customWidth="1"/>
    <col min="34" max="34" width="11.28515625" style="71" customWidth="1"/>
    <col min="35" max="39" width="8.85546875" style="71"/>
    <col min="41" max="41" width="20.7109375" bestFit="1" customWidth="1"/>
    <col min="42" max="16384" width="8.85546875" style="71"/>
  </cols>
  <sheetData>
    <row r="1" spans="1:41" ht="129.75" customHeight="1" thickBot="1">
      <c r="A1" s="163" t="s">
        <v>1115</v>
      </c>
      <c r="B1" s="557"/>
      <c r="C1" s="558"/>
      <c r="D1" s="558"/>
      <c r="E1" s="97"/>
      <c r="F1" s="98"/>
      <c r="G1" s="98"/>
      <c r="H1" s="98"/>
      <c r="I1" s="552" t="s">
        <v>474</v>
      </c>
      <c r="J1" s="552"/>
      <c r="K1" s="552"/>
      <c r="L1" s="552"/>
      <c r="M1" s="552"/>
      <c r="N1" s="552"/>
      <c r="O1" s="552"/>
      <c r="P1" s="552"/>
      <c r="Q1" s="552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24"/>
      <c r="AE1" s="339"/>
      <c r="AF1" s="124"/>
      <c r="AG1" s="248"/>
    </row>
    <row r="2" spans="1:41" ht="36" customHeight="1" thickBot="1">
      <c r="A2" s="164"/>
      <c r="B2" s="399" t="s">
        <v>716</v>
      </c>
      <c r="C2" s="113" t="s">
        <v>475</v>
      </c>
      <c r="D2" s="177"/>
      <c r="E2" s="2"/>
      <c r="F2" s="553"/>
      <c r="G2" s="554"/>
      <c r="H2" s="555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6"/>
      <c r="U2" s="3"/>
      <c r="V2" s="3"/>
      <c r="W2" s="3"/>
      <c r="X2" s="3"/>
      <c r="Y2" s="3"/>
      <c r="Z2" s="3"/>
      <c r="AA2" s="3"/>
      <c r="AB2" s="3"/>
      <c r="AC2" s="1"/>
      <c r="AD2" s="220"/>
      <c r="AE2" s="340"/>
    </row>
    <row r="3" spans="1:41" ht="50.1" customHeight="1" thickBot="1">
      <c r="A3" s="538" t="s">
        <v>476</v>
      </c>
      <c r="B3" s="539"/>
      <c r="C3" s="540"/>
      <c r="D3" s="541" t="s">
        <v>477</v>
      </c>
      <c r="E3" s="359"/>
      <c r="F3" s="91" t="s">
        <v>479</v>
      </c>
      <c r="G3" s="91" t="s">
        <v>482</v>
      </c>
      <c r="H3" s="91" t="s">
        <v>488</v>
      </c>
      <c r="I3" s="91" t="s">
        <v>760</v>
      </c>
      <c r="J3" s="91" t="s">
        <v>1247</v>
      </c>
      <c r="K3" s="360"/>
      <c r="L3" s="360"/>
      <c r="M3" s="360"/>
      <c r="N3" s="360"/>
      <c r="O3" s="360"/>
      <c r="P3" s="360"/>
      <c r="Q3" s="360"/>
      <c r="R3" s="360"/>
      <c r="S3" s="360"/>
      <c r="T3" s="360"/>
      <c r="U3" s="360"/>
      <c r="V3" s="360"/>
      <c r="W3" s="360"/>
      <c r="X3" s="360"/>
      <c r="Y3" s="360"/>
      <c r="Z3" s="360"/>
      <c r="AA3" s="360"/>
      <c r="AB3" s="360"/>
      <c r="AC3" s="360"/>
      <c r="AD3" s="32" t="s">
        <v>2</v>
      </c>
      <c r="AE3" s="32" t="s">
        <v>312</v>
      </c>
      <c r="AF3" s="260" t="s">
        <v>313</v>
      </c>
      <c r="AG3" s="361"/>
      <c r="AN3" s="358"/>
      <c r="AO3" s="358"/>
    </row>
    <row r="4" spans="1:41" ht="50.1" customHeight="1" thickBot="1">
      <c r="A4" s="504"/>
      <c r="B4" s="505"/>
      <c r="C4" s="506"/>
      <c r="D4" s="478"/>
      <c r="E4" s="359"/>
      <c r="F4" s="92" t="s">
        <v>4</v>
      </c>
      <c r="G4" s="92" t="s">
        <v>5</v>
      </c>
      <c r="H4" s="92" t="s">
        <v>366</v>
      </c>
      <c r="I4" s="92" t="s">
        <v>676</v>
      </c>
      <c r="J4" s="92" t="s">
        <v>1246</v>
      </c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3"/>
      <c r="AE4" s="249"/>
      <c r="AF4" s="372">
        <f>SUM(AG5:AG893)</f>
        <v>0</v>
      </c>
      <c r="AG4" s="361"/>
      <c r="AN4" s="358"/>
      <c r="AO4" s="358"/>
    </row>
    <row r="5" spans="1:41" ht="36" customHeight="1" thickBot="1">
      <c r="A5" s="507"/>
      <c r="B5" s="508"/>
      <c r="C5" s="509"/>
      <c r="D5" s="479"/>
      <c r="E5" s="359"/>
      <c r="F5" s="362"/>
      <c r="G5" s="318"/>
      <c r="H5" s="363"/>
      <c r="I5" s="364"/>
      <c r="J5" s="464"/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/>
      <c r="W5" s="360"/>
      <c r="X5" s="360"/>
      <c r="Y5" s="360"/>
      <c r="Z5" s="360"/>
      <c r="AA5" s="360"/>
      <c r="AB5" s="360"/>
      <c r="AC5" s="360"/>
      <c r="AD5" s="33">
        <f>SUM(AD6:AD7)</f>
        <v>0</v>
      </c>
      <c r="AE5" s="33"/>
      <c r="AF5" s="445">
        <f t="shared" ref="AF5" si="0">SUM(AF6:AF7)</f>
        <v>0</v>
      </c>
      <c r="AG5" s="365">
        <f>AF5</f>
        <v>0</v>
      </c>
      <c r="AN5" s="358"/>
      <c r="AO5" s="358"/>
    </row>
    <row r="6" spans="1:41" ht="99.95" customHeight="1" thickBot="1">
      <c r="A6" s="366"/>
      <c r="B6" s="400" t="s">
        <v>1142</v>
      </c>
      <c r="C6" s="367" t="s">
        <v>1143</v>
      </c>
      <c r="D6" s="368">
        <v>3</v>
      </c>
      <c r="E6" s="369"/>
      <c r="F6" s="370"/>
      <c r="G6" s="370"/>
      <c r="H6" s="371"/>
      <c r="I6" s="371"/>
      <c r="J6" s="371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  <c r="AA6" s="360"/>
      <c r="AB6" s="360"/>
      <c r="AC6" s="360"/>
      <c r="AD6" s="255">
        <f t="shared" ref="AD6:AD7" si="1">SUM(ROUNDUP(F6/D6,0),ROUNDUP(G6/D6,0),ROUNDUP(H6/D6,0),ROUNDUP(I6/D6,0),ROUNDUP(J6/D6,0),ROUNDUP(K6/D6,0),ROUNDUP(L6/D6,0),ROUNDUP(M6/D6,0),ROUNDUP(N6/D6,0),ROUNDUP(O6/D6,0),ROUNDUP(P6/D6,0),ROUNDUP(Q6/D6,0),ROUNDUP(R6/D6,0),ROUNDUP(S6/D6,0),ROUNDUP(T6/D6,0),ROUNDUP(U6/D6,0),ROUNDUP(V6/D6,0),ROUNDUP(W6/D6,0),ROUNDUP(X6/D6,0),ROUNDUP(Y6/D6,0),ROUNDUP(Z6/D6,0),ROUNDUP(AA6/D6,0),ROUNDUP(AB6/D6,0),ROUNDUP(AC6/D6,0))*D6</f>
        <v>0</v>
      </c>
      <c r="AE6" s="372">
        <v>32.58</v>
      </c>
      <c r="AF6" s="261">
        <f t="shared" ref="AF6:AF7" si="2">AD6*AE6</f>
        <v>0</v>
      </c>
      <c r="AG6" s="361"/>
      <c r="AN6" s="358"/>
      <c r="AO6" s="358"/>
    </row>
    <row r="7" spans="1:41" ht="99.95" customHeight="1" thickBot="1">
      <c r="A7" s="373"/>
      <c r="B7" s="400" t="s">
        <v>1144</v>
      </c>
      <c r="C7" s="374" t="s">
        <v>1145</v>
      </c>
      <c r="D7" s="375">
        <v>1</v>
      </c>
      <c r="E7" s="376"/>
      <c r="F7" s="370"/>
      <c r="G7" s="377"/>
      <c r="H7" s="378"/>
      <c r="I7" s="378"/>
      <c r="J7" s="378"/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0"/>
      <c r="Z7" s="360"/>
      <c r="AA7" s="360"/>
      <c r="AB7" s="360"/>
      <c r="AC7" s="360"/>
      <c r="AD7" s="255">
        <f t="shared" si="1"/>
        <v>0</v>
      </c>
      <c r="AE7" s="372">
        <v>46.98</v>
      </c>
      <c r="AF7" s="261">
        <f t="shared" si="2"/>
        <v>0</v>
      </c>
      <c r="AG7" s="361"/>
      <c r="AN7" s="358"/>
      <c r="AO7" s="358"/>
    </row>
    <row r="8" spans="1:41" ht="50.1" customHeight="1" thickBot="1">
      <c r="A8" s="501" t="s">
        <v>476</v>
      </c>
      <c r="B8" s="502"/>
      <c r="C8" s="503"/>
      <c r="D8" s="477" t="s">
        <v>477</v>
      </c>
      <c r="E8" s="9"/>
      <c r="F8" s="91" t="s">
        <v>479</v>
      </c>
      <c r="G8" s="91" t="s">
        <v>482</v>
      </c>
      <c r="H8" s="100" t="s">
        <v>488</v>
      </c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32" t="s">
        <v>2</v>
      </c>
      <c r="AE8" s="341" t="s">
        <v>312</v>
      </c>
      <c r="AF8" s="260" t="s">
        <v>313</v>
      </c>
      <c r="AG8" s="361"/>
      <c r="AL8"/>
      <c r="AM8"/>
      <c r="AN8" s="71"/>
      <c r="AO8" s="71"/>
    </row>
    <row r="9" spans="1:41" ht="50.1" customHeight="1" thickBot="1">
      <c r="A9" s="504"/>
      <c r="B9" s="505"/>
      <c r="C9" s="506"/>
      <c r="D9" s="478"/>
      <c r="E9" s="9"/>
      <c r="F9" s="92" t="s">
        <v>4</v>
      </c>
      <c r="G9" s="92" t="s">
        <v>5</v>
      </c>
      <c r="H9" s="92" t="s">
        <v>366</v>
      </c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33"/>
      <c r="AE9" s="342"/>
      <c r="AF9" s="334"/>
      <c r="AG9" s="361"/>
      <c r="AL9"/>
      <c r="AM9"/>
      <c r="AN9" s="71"/>
      <c r="AO9" s="71"/>
    </row>
    <row r="10" spans="1:41" ht="39.75" customHeight="1" thickBot="1">
      <c r="A10" s="507"/>
      <c r="B10" s="508"/>
      <c r="C10" s="509"/>
      <c r="D10" s="479"/>
      <c r="E10" s="9"/>
      <c r="F10" s="203"/>
      <c r="G10" s="204"/>
      <c r="H10" s="205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33">
        <f>SUM(AD11:AD12)</f>
        <v>0</v>
      </c>
      <c r="AE10" s="33"/>
      <c r="AF10" s="445">
        <f t="shared" ref="AF10" si="3">SUM(AF11:AF12)</f>
        <v>0</v>
      </c>
      <c r="AG10" s="444">
        <f>AF10</f>
        <v>0</v>
      </c>
      <c r="AL10"/>
      <c r="AM10"/>
      <c r="AN10" s="71"/>
      <c r="AO10" s="71"/>
    </row>
    <row r="11" spans="1:41" ht="99.95" customHeight="1" thickBot="1">
      <c r="A11" s="522"/>
      <c r="B11" s="401" t="s">
        <v>979</v>
      </c>
      <c r="C11" s="115" t="s">
        <v>977</v>
      </c>
      <c r="D11" s="99">
        <v>3</v>
      </c>
      <c r="E11" s="9"/>
      <c r="F11" s="58"/>
      <c r="G11" s="58"/>
      <c r="H11" s="58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255">
        <f t="shared" ref="AD11:AD12" si="4">SUM(ROUNDUP(F11/D11,0),ROUNDUP(G11/D11,0),ROUNDUP(H11/D11,0),ROUNDUP(I11/D11,0),ROUNDUP(J11/D11,0),ROUNDUP(K11/D11,0),ROUNDUP(L11/D11,0),ROUNDUP(M11/D11,0),ROUNDUP(N11/D11,0),ROUNDUP(O11/D11,0),ROUNDUP(P11/D11,0),ROUNDUP(Q11/D11,0),ROUNDUP(R11/D11,0),ROUNDUP(S11/D11,0),ROUNDUP(T11/D11,0),ROUNDUP(U11/D11,0),ROUNDUP(V11/D11,0),ROUNDUP(W11/D11,0),ROUNDUP(X11/D11,0),ROUNDUP(Y11/D11,0),ROUNDUP(Z11/D11,0),ROUNDUP(AA11/D11,0),ROUNDUP(AB11/D11,0),ROUNDUP(AC11/D11,0))*D11</f>
        <v>0</v>
      </c>
      <c r="AE11" s="343">
        <v>31.15</v>
      </c>
      <c r="AF11" s="261">
        <f t="shared" ref="AF11:AF12" si="5">AD11*AE11</f>
        <v>0</v>
      </c>
      <c r="AG11" s="361"/>
      <c r="AL11"/>
      <c r="AM11"/>
      <c r="AN11" s="71"/>
      <c r="AO11" s="71"/>
    </row>
    <row r="12" spans="1:41" ht="99.95" customHeight="1" thickBot="1">
      <c r="A12" s="537"/>
      <c r="B12" s="401" t="s">
        <v>980</v>
      </c>
      <c r="C12" s="115" t="s">
        <v>978</v>
      </c>
      <c r="D12" s="99">
        <v>1</v>
      </c>
      <c r="E12" s="9"/>
      <c r="F12" s="58"/>
      <c r="G12" s="58"/>
      <c r="H12" s="58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255">
        <f t="shared" si="4"/>
        <v>0</v>
      </c>
      <c r="AE12" s="343">
        <v>48.75</v>
      </c>
      <c r="AF12" s="261">
        <f t="shared" si="5"/>
        <v>0</v>
      </c>
      <c r="AG12" s="361"/>
      <c r="AL12"/>
      <c r="AM12"/>
      <c r="AN12" s="71"/>
      <c r="AO12" s="71"/>
    </row>
    <row r="13" spans="1:41" ht="50.1" customHeight="1" thickBot="1">
      <c r="A13" s="501" t="s">
        <v>476</v>
      </c>
      <c r="B13" s="502"/>
      <c r="C13" s="503"/>
      <c r="D13" s="477" t="s">
        <v>477</v>
      </c>
      <c r="E13" s="9"/>
      <c r="F13" s="91" t="s">
        <v>479</v>
      </c>
      <c r="G13" s="91" t="s">
        <v>482</v>
      </c>
      <c r="H13" s="337" t="s">
        <v>488</v>
      </c>
      <c r="I13" s="91" t="s">
        <v>1233</v>
      </c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32" t="s">
        <v>2</v>
      </c>
      <c r="AE13" s="341" t="s">
        <v>312</v>
      </c>
      <c r="AF13" s="260" t="s">
        <v>313</v>
      </c>
      <c r="AG13" s="361"/>
      <c r="AL13"/>
      <c r="AM13"/>
      <c r="AN13" s="71"/>
      <c r="AO13" s="71"/>
    </row>
    <row r="14" spans="1:41" ht="50.1" customHeight="1" thickBot="1">
      <c r="A14" s="504"/>
      <c r="B14" s="505"/>
      <c r="C14" s="506"/>
      <c r="D14" s="478"/>
      <c r="E14" s="9"/>
      <c r="F14" s="92" t="s">
        <v>4</v>
      </c>
      <c r="G14" s="92" t="s">
        <v>5</v>
      </c>
      <c r="H14" s="96" t="s">
        <v>366</v>
      </c>
      <c r="I14" s="92" t="s">
        <v>1188</v>
      </c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33"/>
      <c r="AE14" s="342"/>
      <c r="AF14" s="263"/>
      <c r="AG14" s="361"/>
      <c r="AL14"/>
      <c r="AM14"/>
      <c r="AN14" s="71"/>
      <c r="AO14" s="71"/>
    </row>
    <row r="15" spans="1:41" ht="42" customHeight="1" thickBot="1">
      <c r="A15" s="507"/>
      <c r="B15" s="508"/>
      <c r="C15" s="509"/>
      <c r="D15" s="479"/>
      <c r="E15" s="9"/>
      <c r="F15" s="203"/>
      <c r="G15" s="204"/>
      <c r="H15" s="429"/>
      <c r="I15" s="430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33">
        <f>SUM(AD16:AD17)</f>
        <v>0</v>
      </c>
      <c r="AE15" s="33"/>
      <c r="AF15" s="445">
        <f t="shared" ref="AF15" si="6">SUM(AF16:AF17)</f>
        <v>0</v>
      </c>
      <c r="AG15" s="444">
        <f>AF15</f>
        <v>0</v>
      </c>
      <c r="AL15"/>
      <c r="AM15"/>
      <c r="AN15" s="71"/>
      <c r="AO15" s="71"/>
    </row>
    <row r="16" spans="1:41" ht="99.95" customHeight="1" thickBot="1">
      <c r="A16" s="197"/>
      <c r="B16" s="401" t="s">
        <v>981</v>
      </c>
      <c r="C16" s="115" t="s">
        <v>991</v>
      </c>
      <c r="D16" s="99">
        <v>5</v>
      </c>
      <c r="E16" s="9"/>
      <c r="F16" s="58"/>
      <c r="G16" s="58"/>
      <c r="H16" s="58"/>
      <c r="I16" s="58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255">
        <f t="shared" ref="AD16:AD17" si="7">SUM(ROUNDUP(F16/D16,0),ROUNDUP(G16/D16,0),ROUNDUP(H16/D16,0),ROUNDUP(I16/D16,0),ROUNDUP(J16/D16,0),ROUNDUP(K16/D16,0),ROUNDUP(L16/D16,0),ROUNDUP(M16/D16,0),ROUNDUP(N16/D16,0),ROUNDUP(O16/D16,0),ROUNDUP(P16/D16,0),ROUNDUP(Q16/D16,0),ROUNDUP(R16/D16,0),ROUNDUP(S16/D16,0),ROUNDUP(T16/D16,0),ROUNDUP(U16/D16,0),ROUNDUP(V16/D16,0),ROUNDUP(W16/D16,0),ROUNDUP(X16/D16,0),ROUNDUP(Y16/D16,0),ROUNDUP(Z16/D16,0),ROUNDUP(AA16/D16,0),ROUNDUP(AB16/D16,0),ROUNDUP(AC16/D16,0))*D16</f>
        <v>0</v>
      </c>
      <c r="AE16" s="343">
        <v>5.9</v>
      </c>
      <c r="AF16" s="261">
        <f>AD16*AE16</f>
        <v>0</v>
      </c>
      <c r="AG16" s="361"/>
      <c r="AL16"/>
      <c r="AM16"/>
      <c r="AN16" s="71"/>
      <c r="AO16" s="71"/>
    </row>
    <row r="17" spans="1:41" ht="99.95" customHeight="1" thickBot="1">
      <c r="A17" s="237"/>
      <c r="B17" s="401" t="s">
        <v>982</v>
      </c>
      <c r="C17" s="115" t="s">
        <v>992</v>
      </c>
      <c r="D17" s="99">
        <v>3</v>
      </c>
      <c r="E17" s="9"/>
      <c r="F17" s="58"/>
      <c r="G17" s="58"/>
      <c r="H17" s="58"/>
      <c r="I17" s="58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255">
        <f t="shared" si="7"/>
        <v>0</v>
      </c>
      <c r="AE17" s="343">
        <v>10.9</v>
      </c>
      <c r="AF17" s="261">
        <f t="shared" ref="AF17" si="8">AD17*AE17</f>
        <v>0</v>
      </c>
      <c r="AG17" s="361"/>
      <c r="AL17"/>
      <c r="AM17"/>
      <c r="AN17" s="71"/>
      <c r="AO17" s="71"/>
    </row>
    <row r="18" spans="1:41" ht="50.1" customHeight="1" thickBot="1">
      <c r="A18" s="501" t="s">
        <v>476</v>
      </c>
      <c r="B18" s="502"/>
      <c r="C18" s="503"/>
      <c r="D18" s="477" t="s">
        <v>477</v>
      </c>
      <c r="E18" s="9"/>
      <c r="F18" s="91" t="s">
        <v>479</v>
      </c>
      <c r="G18" s="91" t="s">
        <v>482</v>
      </c>
      <c r="H18" s="100" t="s">
        <v>488</v>
      </c>
      <c r="I18" s="91" t="s">
        <v>258</v>
      </c>
      <c r="J18" s="91" t="s">
        <v>760</v>
      </c>
      <c r="K18" s="91" t="s">
        <v>1231</v>
      </c>
      <c r="L18" s="91" t="s">
        <v>1232</v>
      </c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32" t="s">
        <v>2</v>
      </c>
      <c r="AE18" s="341" t="s">
        <v>312</v>
      </c>
      <c r="AF18" s="260" t="s">
        <v>313</v>
      </c>
      <c r="AG18" s="361"/>
      <c r="AH18" s="221"/>
    </row>
    <row r="19" spans="1:41" ht="50.1" customHeight="1" thickBot="1">
      <c r="A19" s="504"/>
      <c r="B19" s="505"/>
      <c r="C19" s="506"/>
      <c r="D19" s="478"/>
      <c r="E19" s="9"/>
      <c r="F19" s="92" t="s">
        <v>4</v>
      </c>
      <c r="G19" s="92" t="s">
        <v>5</v>
      </c>
      <c r="H19" s="92" t="s">
        <v>366</v>
      </c>
      <c r="I19" s="92" t="s">
        <v>257</v>
      </c>
      <c r="J19" s="92" t="s">
        <v>676</v>
      </c>
      <c r="K19" s="92" t="s">
        <v>737</v>
      </c>
      <c r="L19" s="92" t="s">
        <v>1185</v>
      </c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33"/>
      <c r="AE19" s="342"/>
      <c r="AF19" s="261"/>
      <c r="AG19" s="361"/>
      <c r="AH19" s="221"/>
    </row>
    <row r="20" spans="1:41" ht="51" customHeight="1" thickBot="1">
      <c r="A20" s="507"/>
      <c r="B20" s="508"/>
      <c r="C20" s="509"/>
      <c r="D20" s="479"/>
      <c r="E20" s="9"/>
      <c r="F20" s="203"/>
      <c r="G20" s="204"/>
      <c r="H20" s="205"/>
      <c r="I20" s="204"/>
      <c r="J20" s="204"/>
      <c r="K20" s="204"/>
      <c r="L20" s="431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33">
        <f>SUM(AD21:AD24)</f>
        <v>0</v>
      </c>
      <c r="AE20" s="33"/>
      <c r="AF20" s="445">
        <f t="shared" ref="AF20" si="9">SUM(AF21:AF24)</f>
        <v>0</v>
      </c>
      <c r="AG20" s="444">
        <f>AF20</f>
        <v>0</v>
      </c>
      <c r="AH20" s="221"/>
    </row>
    <row r="21" spans="1:41" ht="99.95" customHeight="1" thickBot="1">
      <c r="A21" s="522"/>
      <c r="B21" s="401" t="s">
        <v>987</v>
      </c>
      <c r="C21" s="115" t="s">
        <v>983</v>
      </c>
      <c r="D21" s="99">
        <v>3</v>
      </c>
      <c r="E21" s="9"/>
      <c r="F21" s="58"/>
      <c r="G21" s="58"/>
      <c r="H21" s="58"/>
      <c r="I21" s="58"/>
      <c r="J21" s="58"/>
      <c r="K21" s="58"/>
      <c r="L21" s="58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255">
        <f t="shared" ref="AD21:AD24" si="10">SUM(ROUNDUP(F21/D21,0),ROUNDUP(G21/D21,0),ROUNDUP(H21/D21,0),ROUNDUP(I21/D21,0),ROUNDUP(J21/D21,0),ROUNDUP(K21/D21,0),ROUNDUP(L21/D21,0),ROUNDUP(M21/D21,0),ROUNDUP(N21/D21,0),ROUNDUP(O21/D21,0),ROUNDUP(P21/D21,0),ROUNDUP(Q21/D21,0),ROUNDUP(R21/D21,0),ROUNDUP(S21/D21,0),ROUNDUP(T21/D21,0),ROUNDUP(U21/D21,0),ROUNDUP(V21/D21,0),ROUNDUP(W21/D21,0),ROUNDUP(X21/D21,0),ROUNDUP(Y21/D21,0),ROUNDUP(Z21/D21,0),ROUNDUP(AA21/D21,0),ROUNDUP(AB21/D21,0),ROUNDUP(AC21/D21,0))*D21</f>
        <v>0</v>
      </c>
      <c r="AE21" s="343">
        <v>24.99</v>
      </c>
      <c r="AF21" s="261">
        <f t="shared" ref="AF21:AF24" si="11">AD21*AE21</f>
        <v>0</v>
      </c>
      <c r="AG21" s="361"/>
      <c r="AH21" s="221"/>
    </row>
    <row r="22" spans="1:41" ht="99.95" customHeight="1" thickBot="1">
      <c r="A22" s="537"/>
      <c r="B22" s="401" t="s">
        <v>988</v>
      </c>
      <c r="C22" s="115" t="s">
        <v>984</v>
      </c>
      <c r="D22" s="99">
        <v>3</v>
      </c>
      <c r="E22" s="9"/>
      <c r="F22" s="58"/>
      <c r="G22" s="58"/>
      <c r="H22" s="58"/>
      <c r="I22" s="58"/>
      <c r="J22" s="58"/>
      <c r="K22" s="58"/>
      <c r="L22" s="58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255">
        <f t="shared" si="10"/>
        <v>0</v>
      </c>
      <c r="AE22" s="343">
        <v>38.69</v>
      </c>
      <c r="AF22" s="261">
        <f t="shared" si="11"/>
        <v>0</v>
      </c>
      <c r="AG22" s="361"/>
      <c r="AH22" s="221"/>
    </row>
    <row r="23" spans="1:41" ht="99.95" customHeight="1" thickBot="1">
      <c r="A23" s="522"/>
      <c r="B23" s="401" t="s">
        <v>989</v>
      </c>
      <c r="C23" s="115" t="s">
        <v>985</v>
      </c>
      <c r="D23" s="99">
        <v>3</v>
      </c>
      <c r="E23" s="9"/>
      <c r="F23" s="58"/>
      <c r="G23" s="58"/>
      <c r="H23" s="58"/>
      <c r="I23" s="58"/>
      <c r="J23" s="58"/>
      <c r="K23" s="58"/>
      <c r="L23" s="58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255">
        <f t="shared" si="10"/>
        <v>0</v>
      </c>
      <c r="AE23" s="343">
        <v>35.409999999999997</v>
      </c>
      <c r="AF23" s="261">
        <f t="shared" si="11"/>
        <v>0</v>
      </c>
      <c r="AG23" s="361"/>
      <c r="AH23" s="221"/>
    </row>
    <row r="24" spans="1:41" ht="99.95" customHeight="1" thickBot="1">
      <c r="A24" s="537"/>
      <c r="B24" s="401" t="s">
        <v>990</v>
      </c>
      <c r="C24" s="115" t="s">
        <v>986</v>
      </c>
      <c r="D24" s="99">
        <v>1</v>
      </c>
      <c r="E24" s="9"/>
      <c r="F24" s="58"/>
      <c r="G24" s="58"/>
      <c r="H24" s="58"/>
      <c r="I24" s="58"/>
      <c r="J24" s="58"/>
      <c r="K24" s="58"/>
      <c r="L24" s="58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255">
        <f t="shared" si="10"/>
        <v>0</v>
      </c>
      <c r="AE24" s="343">
        <v>46.72</v>
      </c>
      <c r="AF24" s="261">
        <f t="shared" si="11"/>
        <v>0</v>
      </c>
      <c r="AG24" s="361"/>
      <c r="AH24" s="221"/>
    </row>
    <row r="25" spans="1:41" ht="50.1" customHeight="1" thickBot="1">
      <c r="A25" s="501" t="s">
        <v>476</v>
      </c>
      <c r="B25" s="502"/>
      <c r="C25" s="503"/>
      <c r="D25" s="477" t="s">
        <v>477</v>
      </c>
      <c r="E25" s="9"/>
      <c r="F25" s="91" t="s">
        <v>479</v>
      </c>
      <c r="G25" s="91" t="s">
        <v>482</v>
      </c>
      <c r="H25" s="100" t="s">
        <v>488</v>
      </c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32" t="s">
        <v>2</v>
      </c>
      <c r="AE25" s="341" t="s">
        <v>312</v>
      </c>
      <c r="AF25" s="260" t="s">
        <v>313</v>
      </c>
      <c r="AG25" s="361"/>
      <c r="AL25"/>
      <c r="AM25"/>
      <c r="AN25" s="71"/>
      <c r="AO25" s="71"/>
    </row>
    <row r="26" spans="1:41" ht="50.1" customHeight="1" thickBot="1">
      <c r="A26" s="504"/>
      <c r="B26" s="505"/>
      <c r="C26" s="506"/>
      <c r="D26" s="478"/>
      <c r="E26" s="9"/>
      <c r="F26" s="92" t="s">
        <v>4</v>
      </c>
      <c r="G26" s="92" t="s">
        <v>5</v>
      </c>
      <c r="H26" s="92" t="s">
        <v>366</v>
      </c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33"/>
      <c r="AE26" s="342"/>
      <c r="AF26" s="261"/>
      <c r="AG26" s="361"/>
      <c r="AL26"/>
      <c r="AM26"/>
      <c r="AN26" s="71"/>
      <c r="AO26" s="71"/>
    </row>
    <row r="27" spans="1:41" ht="45.75" customHeight="1" thickBot="1">
      <c r="A27" s="507"/>
      <c r="B27" s="508"/>
      <c r="C27" s="509"/>
      <c r="D27" s="479"/>
      <c r="E27" s="9"/>
      <c r="F27" s="203"/>
      <c r="G27" s="204"/>
      <c r="H27" s="205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33">
        <f>SUM(AD28)</f>
        <v>0</v>
      </c>
      <c r="AE27" s="33"/>
      <c r="AF27" s="445">
        <f t="shared" ref="AF27" si="12">SUM(AF28)</f>
        <v>0</v>
      </c>
      <c r="AG27" s="444">
        <f>AF27</f>
        <v>0</v>
      </c>
      <c r="AL27"/>
      <c r="AM27"/>
      <c r="AN27" s="71"/>
      <c r="AO27" s="71"/>
    </row>
    <row r="28" spans="1:41" ht="150" customHeight="1" thickBot="1">
      <c r="A28" s="197"/>
      <c r="B28" s="401" t="s">
        <v>1008</v>
      </c>
      <c r="C28" s="115" t="s">
        <v>1007</v>
      </c>
      <c r="D28" s="99">
        <v>1</v>
      </c>
      <c r="E28" s="9"/>
      <c r="F28" s="58"/>
      <c r="G28" s="58"/>
      <c r="H28" s="58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255">
        <f t="shared" ref="AD28" si="13">SUM(ROUNDUP(F28/D28,0),ROUNDUP(G28/D28,0),ROUNDUP(H28/D28,0),ROUNDUP(I28/D28,0),ROUNDUP(J28/D28,0),ROUNDUP(K28/D28,0),ROUNDUP(L28/D28,0),ROUNDUP(M28/D28,0),ROUNDUP(N28/D28,0),ROUNDUP(O28/D28,0),ROUNDUP(P28/D28,0),ROUNDUP(Q28/D28,0),ROUNDUP(R28/D28,0),ROUNDUP(S28/D28,0),ROUNDUP(T28/D28,0),ROUNDUP(U28/D28,0),ROUNDUP(V28/D28,0),ROUNDUP(W28/D28,0),ROUNDUP(X28/D28,0),ROUNDUP(Y28/D28,0),ROUNDUP(Z28/D28,0),ROUNDUP(AA28/D28,0),ROUNDUP(AB28/D28,0),ROUNDUP(AC28/D28,0))*D28</f>
        <v>0</v>
      </c>
      <c r="AE28" s="343"/>
      <c r="AF28" s="261">
        <f t="shared" ref="AF28" si="14">AD28*AE28</f>
        <v>0</v>
      </c>
      <c r="AG28" s="361"/>
      <c r="AL28"/>
      <c r="AM28"/>
      <c r="AN28" s="71"/>
      <c r="AO28" s="71"/>
    </row>
    <row r="29" spans="1:41" s="1" customFormat="1" ht="50.1" customHeight="1" thickBot="1">
      <c r="A29" s="468" t="s">
        <v>476</v>
      </c>
      <c r="B29" s="469"/>
      <c r="C29" s="470"/>
      <c r="D29" s="477" t="s">
        <v>477</v>
      </c>
      <c r="E29" s="73"/>
      <c r="F29" s="91" t="s">
        <v>480</v>
      </c>
      <c r="G29" s="91" t="s">
        <v>482</v>
      </c>
      <c r="H29" s="93" t="s">
        <v>577</v>
      </c>
      <c r="I29" s="91" t="s">
        <v>492</v>
      </c>
      <c r="J29" s="104" t="s">
        <v>275</v>
      </c>
      <c r="K29" s="93" t="s">
        <v>576</v>
      </c>
      <c r="L29" s="93" t="s">
        <v>1243</v>
      </c>
      <c r="M29" s="93" t="s">
        <v>1245</v>
      </c>
      <c r="N29" s="112"/>
      <c r="O29" s="112"/>
      <c r="P29" s="112"/>
      <c r="Q29" s="112"/>
      <c r="R29" s="112"/>
      <c r="S29" s="112"/>
      <c r="T29" s="112"/>
      <c r="U29" s="112"/>
      <c r="V29" s="126"/>
      <c r="W29" s="126"/>
      <c r="X29" s="126"/>
      <c r="Y29" s="126"/>
      <c r="Z29" s="126"/>
      <c r="AA29" s="126"/>
      <c r="AB29" s="126"/>
      <c r="AC29" s="132"/>
      <c r="AD29" s="32" t="s">
        <v>2</v>
      </c>
      <c r="AE29" s="341" t="s">
        <v>312</v>
      </c>
      <c r="AF29" s="260" t="s">
        <v>313</v>
      </c>
      <c r="AG29" s="361"/>
      <c r="AH29" s="221"/>
      <c r="AN29"/>
      <c r="AO29"/>
    </row>
    <row r="30" spans="1:41" s="1" customFormat="1" ht="50.1" customHeight="1" thickBot="1">
      <c r="A30" s="471"/>
      <c r="B30" s="472"/>
      <c r="C30" s="473"/>
      <c r="D30" s="478"/>
      <c r="E30" s="73"/>
      <c r="F30" s="92" t="s">
        <v>4</v>
      </c>
      <c r="G30" s="92" t="s">
        <v>5</v>
      </c>
      <c r="H30" s="92" t="s">
        <v>366</v>
      </c>
      <c r="I30" s="92" t="s">
        <v>7</v>
      </c>
      <c r="J30" s="92" t="s">
        <v>274</v>
      </c>
      <c r="K30" s="92" t="s">
        <v>344</v>
      </c>
      <c r="L30" s="92" t="s">
        <v>1209</v>
      </c>
      <c r="M30" s="92" t="s">
        <v>1244</v>
      </c>
      <c r="N30" s="112"/>
      <c r="O30" s="112"/>
      <c r="P30" s="112"/>
      <c r="Q30" s="112"/>
      <c r="R30" s="112"/>
      <c r="S30" s="112"/>
      <c r="T30" s="112"/>
      <c r="U30" s="112"/>
      <c r="V30" s="126"/>
      <c r="W30" s="126"/>
      <c r="X30" s="126"/>
      <c r="Y30" s="126"/>
      <c r="Z30" s="126"/>
      <c r="AA30" s="126"/>
      <c r="AB30" s="126"/>
      <c r="AC30" s="132"/>
      <c r="AD30" s="12"/>
      <c r="AE30" s="344"/>
      <c r="AF30" s="261"/>
      <c r="AG30" s="361"/>
      <c r="AH30" s="221"/>
      <c r="AN30"/>
      <c r="AO30"/>
    </row>
    <row r="31" spans="1:41" s="1" customFormat="1" ht="30" customHeight="1" thickBot="1">
      <c r="A31" s="474"/>
      <c r="B31" s="475"/>
      <c r="C31" s="476"/>
      <c r="D31" s="479"/>
      <c r="E31" s="73"/>
      <c r="F31" s="41"/>
      <c r="G31" s="42"/>
      <c r="H31" s="64"/>
      <c r="I31" s="42"/>
      <c r="J31" s="42"/>
      <c r="K31" s="13"/>
      <c r="L31" s="463"/>
      <c r="M31" s="20"/>
      <c r="N31" s="112"/>
      <c r="O31" s="112"/>
      <c r="P31" s="112"/>
      <c r="Q31" s="112"/>
      <c r="R31" s="112"/>
      <c r="S31" s="112"/>
      <c r="T31" s="112"/>
      <c r="U31" s="112"/>
      <c r="V31" s="126"/>
      <c r="W31" s="126"/>
      <c r="X31" s="126"/>
      <c r="Y31" s="126"/>
      <c r="Z31" s="126"/>
      <c r="AA31" s="126"/>
      <c r="AB31" s="126"/>
      <c r="AC31" s="132"/>
      <c r="AD31" s="55">
        <f>SUM(AD32)</f>
        <v>0</v>
      </c>
      <c r="AE31" s="55"/>
      <c r="AF31" s="446">
        <f t="shared" ref="AF31" si="15">SUM(AF32)</f>
        <v>0</v>
      </c>
      <c r="AG31" s="444">
        <f>AF31</f>
        <v>0</v>
      </c>
      <c r="AH31" s="221"/>
      <c r="AN31"/>
      <c r="AO31"/>
    </row>
    <row r="32" spans="1:41" s="3" customFormat="1" ht="120" customHeight="1" thickBot="1">
      <c r="A32" s="172"/>
      <c r="B32" s="402" t="s">
        <v>295</v>
      </c>
      <c r="C32" s="243" t="s">
        <v>745</v>
      </c>
      <c r="D32" s="103">
        <v>24</v>
      </c>
      <c r="E32" s="40"/>
      <c r="F32" s="58"/>
      <c r="G32" s="58"/>
      <c r="H32" s="58"/>
      <c r="I32" s="58"/>
      <c r="J32" s="58"/>
      <c r="K32" s="58"/>
      <c r="L32" s="58"/>
      <c r="M32" s="58"/>
      <c r="N32" s="112"/>
      <c r="O32" s="112"/>
      <c r="P32" s="112"/>
      <c r="Q32" s="112"/>
      <c r="R32" s="112"/>
      <c r="S32" s="112"/>
      <c r="T32" s="112"/>
      <c r="U32" s="112"/>
      <c r="V32" s="126"/>
      <c r="W32" s="126"/>
      <c r="X32" s="126"/>
      <c r="Y32" s="126"/>
      <c r="Z32" s="126"/>
      <c r="AA32" s="126"/>
      <c r="AB32" s="126"/>
      <c r="AC32" s="132"/>
      <c r="AD32" s="255">
        <f>SUM(ROUNDUP(F32/D32,0),ROUNDUP(G32/D32,0),ROUNDUP(H32/D32,0),ROUNDUP(I32/D32,0),ROUNDUP(J32/D32,0),ROUNDUP(K32/D32,0),ROUNDUP(L32/D32,0),ROUNDUP(M32/D32,0),ROUNDUP(N32/D32,0),ROUNDUP(O32/D32,0),ROUNDUP(P32/D32,0),ROUNDUP(Q32/D32,0),ROUNDUP(R32/D32,0),ROUNDUP(S32/D32,0),ROUNDUP(T32/D32,0),ROUNDUP(U32/D32,0),ROUNDUP(V32/D32,0),ROUNDUP(W32/D32,0),ROUNDUP(X32/D32,0),ROUNDUP(Y32/D32,0),ROUNDUP(Z32/D32,0),ROUNDUP(AA32/D32,0),ROUNDUP(AB32/D32,0),ROUNDUP(AC32/D32,0))*D32</f>
        <v>0</v>
      </c>
      <c r="AE32" s="343">
        <v>4.07</v>
      </c>
      <c r="AF32" s="261">
        <f>AD32*AE32</f>
        <v>0</v>
      </c>
      <c r="AG32" s="361"/>
      <c r="AH32" s="221"/>
      <c r="AN32"/>
      <c r="AO32"/>
    </row>
    <row r="33" spans="1:34" ht="50.1" customHeight="1" thickBot="1">
      <c r="A33" s="501" t="s">
        <v>476</v>
      </c>
      <c r="B33" s="502"/>
      <c r="C33" s="503"/>
      <c r="D33" s="477" t="s">
        <v>477</v>
      </c>
      <c r="E33" s="9"/>
      <c r="F33" s="91" t="s">
        <v>479</v>
      </c>
      <c r="G33" s="91" t="s">
        <v>482</v>
      </c>
      <c r="H33" s="91" t="s">
        <v>488</v>
      </c>
      <c r="I33" s="91" t="s">
        <v>760</v>
      </c>
      <c r="J33" s="91" t="s">
        <v>1233</v>
      </c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32" t="s">
        <v>2</v>
      </c>
      <c r="AE33" s="341" t="s">
        <v>312</v>
      </c>
      <c r="AF33" s="260" t="s">
        <v>313</v>
      </c>
      <c r="AG33" s="361"/>
      <c r="AH33" s="221"/>
    </row>
    <row r="34" spans="1:34" ht="50.1" customHeight="1" thickBot="1">
      <c r="A34" s="504"/>
      <c r="B34" s="505"/>
      <c r="C34" s="506"/>
      <c r="D34" s="478"/>
      <c r="E34" s="9"/>
      <c r="F34" s="92" t="s">
        <v>4</v>
      </c>
      <c r="G34" s="92" t="s">
        <v>5</v>
      </c>
      <c r="H34" s="96" t="s">
        <v>366</v>
      </c>
      <c r="I34" s="92" t="s">
        <v>676</v>
      </c>
      <c r="J34" s="92" t="s">
        <v>1188</v>
      </c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33"/>
      <c r="AE34" s="342"/>
      <c r="AF34" s="249"/>
      <c r="AG34" s="361"/>
      <c r="AH34" s="221"/>
    </row>
    <row r="35" spans="1:34" ht="49.5" customHeight="1" thickBot="1">
      <c r="A35" s="507"/>
      <c r="B35" s="508"/>
      <c r="C35" s="509"/>
      <c r="D35" s="479"/>
      <c r="E35" s="9"/>
      <c r="F35" s="203"/>
      <c r="G35" s="204"/>
      <c r="H35" s="205"/>
      <c r="I35" s="204"/>
      <c r="J35" s="430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33">
        <f>SUM(AD36:AD39)</f>
        <v>0</v>
      </c>
      <c r="AE35" s="33"/>
      <c r="AF35" s="445">
        <f t="shared" ref="AF35" si="16">SUM(AF36:AF39)</f>
        <v>0</v>
      </c>
      <c r="AG35" s="444">
        <f>AF35</f>
        <v>0</v>
      </c>
      <c r="AH35" s="221"/>
    </row>
    <row r="36" spans="1:34" ht="50.1" customHeight="1" thickBot="1">
      <c r="A36" s="398"/>
      <c r="B36" s="401" t="s">
        <v>1146</v>
      </c>
      <c r="C36" s="115" t="s">
        <v>1150</v>
      </c>
      <c r="D36" s="99">
        <v>5</v>
      </c>
      <c r="E36" s="9"/>
      <c r="F36" s="58"/>
      <c r="G36" s="58"/>
      <c r="H36" s="58"/>
      <c r="I36" s="58"/>
      <c r="J36" s="58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255">
        <f>SUM(ROUNDUP(F36/D36,0),ROUNDUP(G36/D36,0),ROUNDUP(H36/D36,0),ROUNDUP(I36/D36,0),ROUNDUP(J36/D36,0),ROUNDUP(L36/D36,0),ROUNDUP(M36/D36,0),ROUNDUP(N36/D36,0),ROUNDUP(O36/D36,0),ROUNDUP(P36/D36,0),ROUNDUP(Q36/D36,0),ROUNDUP(R36/D36,0),ROUNDUP(S36/D36,0),ROUNDUP(T36/D36,0),ROUNDUP(U36/D36,0),ROUNDUP(V36/D36,0),ROUNDUP(W36/D36,0),ROUNDUP(X36/D36,0),ROUNDUP(Y36/D36,0),ROUNDUP(Z36/D36,0),ROUNDUP(AA36/D36,0),ROUNDUP(AB36/D36,0),ROUNDUP(AC36/D36,0))*D36</f>
        <v>0</v>
      </c>
      <c r="AE36" s="343">
        <v>3.99</v>
      </c>
      <c r="AF36" s="261">
        <f>AD36*AE36</f>
        <v>0</v>
      </c>
      <c r="AG36" s="361"/>
      <c r="AH36" s="221"/>
    </row>
    <row r="37" spans="1:34" ht="50.1" customHeight="1" thickBot="1">
      <c r="A37" s="237"/>
      <c r="B37" s="401" t="s">
        <v>1147</v>
      </c>
      <c r="C37" s="115" t="s">
        <v>1151</v>
      </c>
      <c r="D37" s="99">
        <v>3</v>
      </c>
      <c r="E37" s="9"/>
      <c r="F37" s="58"/>
      <c r="G37" s="58"/>
      <c r="H37" s="58"/>
      <c r="I37" s="58"/>
      <c r="J37" s="58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255">
        <f t="shared" ref="AD37:AD39" si="17">SUM(ROUNDUP(F37/D37,0),ROUNDUP(G37/D37,0),ROUNDUP(H37/D37,0),ROUNDUP(I37/D37,0),ROUNDUP(J37/D37,0),ROUNDUP(L37/D37,0),ROUNDUP(M37/D37,0),ROUNDUP(N37/D37,0),ROUNDUP(O37/D37,0),ROUNDUP(P37/D37,0),ROUNDUP(Q37/D37,0),ROUNDUP(R37/D37,0),ROUNDUP(S37/D37,0),ROUNDUP(T37/D37,0),ROUNDUP(U37/D37,0),ROUNDUP(V37/D37,0),ROUNDUP(W37/D37,0),ROUNDUP(X37/D37,0),ROUNDUP(Y37/D37,0),ROUNDUP(Z37/D37,0),ROUNDUP(AA37/D37,0),ROUNDUP(AB37/D37,0),ROUNDUP(AC37/D37,0))*D37</f>
        <v>0</v>
      </c>
      <c r="AE37" s="343">
        <v>7.95</v>
      </c>
      <c r="AF37" s="261">
        <f t="shared" ref="AF37:AF39" si="18">AD37*AE37</f>
        <v>0</v>
      </c>
      <c r="AG37" s="361"/>
      <c r="AH37" s="221"/>
    </row>
    <row r="38" spans="1:34" ht="50.1" customHeight="1" thickBot="1">
      <c r="A38" s="237"/>
      <c r="B38" s="401" t="s">
        <v>1148</v>
      </c>
      <c r="C38" s="115" t="s">
        <v>1152</v>
      </c>
      <c r="D38" s="99">
        <v>3</v>
      </c>
      <c r="E38" s="9"/>
      <c r="F38" s="58"/>
      <c r="G38" s="58"/>
      <c r="H38" s="58"/>
      <c r="I38" s="58"/>
      <c r="J38" s="58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255">
        <f t="shared" si="17"/>
        <v>0</v>
      </c>
      <c r="AE38" s="343">
        <v>11.95</v>
      </c>
      <c r="AF38" s="261">
        <f t="shared" si="18"/>
        <v>0</v>
      </c>
      <c r="AG38" s="361"/>
      <c r="AH38" s="221"/>
    </row>
    <row r="39" spans="1:34" ht="50.1" customHeight="1" thickBot="1">
      <c r="A39" s="234"/>
      <c r="B39" s="401" t="s">
        <v>1149</v>
      </c>
      <c r="C39" s="115" t="s">
        <v>1153</v>
      </c>
      <c r="D39" s="99">
        <v>3</v>
      </c>
      <c r="E39" s="9"/>
      <c r="F39" s="58"/>
      <c r="G39" s="58"/>
      <c r="H39" s="58"/>
      <c r="I39" s="58"/>
      <c r="J39" s="58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255">
        <f t="shared" si="17"/>
        <v>0</v>
      </c>
      <c r="AE39" s="343">
        <v>16.940000000000001</v>
      </c>
      <c r="AF39" s="261">
        <f t="shared" si="18"/>
        <v>0</v>
      </c>
      <c r="AG39" s="361"/>
      <c r="AH39" s="221"/>
    </row>
    <row r="40" spans="1:34" ht="50.1" customHeight="1" thickBot="1">
      <c r="A40" s="501" t="s">
        <v>476</v>
      </c>
      <c r="B40" s="502"/>
      <c r="C40" s="503"/>
      <c r="D40" s="477" t="s">
        <v>477</v>
      </c>
      <c r="E40" s="9"/>
      <c r="F40" s="91" t="s">
        <v>479</v>
      </c>
      <c r="G40" s="91" t="s">
        <v>482</v>
      </c>
      <c r="H40" s="91" t="s">
        <v>488</v>
      </c>
      <c r="I40" s="91" t="s">
        <v>258</v>
      </c>
      <c r="J40" s="91" t="s">
        <v>760</v>
      </c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32" t="s">
        <v>2</v>
      </c>
      <c r="AE40" s="341" t="s">
        <v>312</v>
      </c>
      <c r="AF40" s="260" t="s">
        <v>313</v>
      </c>
      <c r="AG40" s="361"/>
      <c r="AH40" s="221"/>
    </row>
    <row r="41" spans="1:34" ht="50.1" customHeight="1" thickBot="1">
      <c r="A41" s="504"/>
      <c r="B41" s="505"/>
      <c r="C41" s="506"/>
      <c r="D41" s="478"/>
      <c r="E41" s="9"/>
      <c r="F41" s="92" t="s">
        <v>4</v>
      </c>
      <c r="G41" s="92" t="s">
        <v>5</v>
      </c>
      <c r="H41" s="96" t="s">
        <v>366</v>
      </c>
      <c r="I41" s="92" t="s">
        <v>257</v>
      </c>
      <c r="J41" s="92" t="s">
        <v>676</v>
      </c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33"/>
      <c r="AE41" s="342"/>
      <c r="AF41" s="249"/>
      <c r="AG41" s="361"/>
      <c r="AH41" s="221"/>
    </row>
    <row r="42" spans="1:34" ht="49.5" customHeight="1" thickBot="1">
      <c r="A42" s="507"/>
      <c r="B42" s="508"/>
      <c r="C42" s="509"/>
      <c r="D42" s="479"/>
      <c r="E42" s="9"/>
      <c r="F42" s="203"/>
      <c r="G42" s="204"/>
      <c r="H42" s="205"/>
      <c r="I42" s="204"/>
      <c r="J42" s="204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33">
        <f>SUM(AD43:AD48)</f>
        <v>0</v>
      </c>
      <c r="AE42" s="33"/>
      <c r="AF42" s="445">
        <f t="shared" ref="AF42" si="19">SUM(AF43:AF48)</f>
        <v>0</v>
      </c>
      <c r="AG42" s="444">
        <f>AF42</f>
        <v>0</v>
      </c>
      <c r="AH42" s="221"/>
    </row>
    <row r="43" spans="1:34" ht="50.1" customHeight="1" thickBot="1">
      <c r="A43" s="522"/>
      <c r="B43" s="432" t="s">
        <v>995</v>
      </c>
      <c r="C43" s="433" t="s">
        <v>1234</v>
      </c>
      <c r="D43" s="99">
        <v>10</v>
      </c>
      <c r="E43" s="9"/>
      <c r="F43" s="58"/>
      <c r="G43" s="58"/>
      <c r="H43" s="58"/>
      <c r="I43" s="58"/>
      <c r="J43" s="58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255">
        <f t="shared" ref="AD43:AD48" si="20">SUM(ROUNDUP(F43/D43,0),ROUNDUP(G43/D43,0),ROUNDUP(H43/D43,0),ROUNDUP(I43/D43,0),ROUNDUP(J43/D43,0),ROUNDUP(K43/D43,0),ROUNDUP(L43/D43,0),ROUNDUP(M43/D43,0),ROUNDUP(N43/D43,0),ROUNDUP(O43/D43,0),ROUNDUP(P43/D43,0),ROUNDUP(Q43/D43,0),ROUNDUP(R43/D43,0),ROUNDUP(S43/D43,0),ROUNDUP(T43/D43,0),ROUNDUP(U43/D43,0),ROUNDUP(V43/D43,0),ROUNDUP(W43/D43,0),ROUNDUP(X43/D43,0),ROUNDUP(Y43/D43,0),ROUNDUP(Z43/D43,0),ROUNDUP(AA43/D43,0),ROUNDUP(AB43/D43,0),ROUNDUP(AC43/D43,0))*D43</f>
        <v>0</v>
      </c>
      <c r="AE43" s="343">
        <v>3.19</v>
      </c>
      <c r="AF43" s="261">
        <f>AD43*AE43</f>
        <v>0</v>
      </c>
      <c r="AG43" s="361"/>
      <c r="AH43" s="221"/>
    </row>
    <row r="44" spans="1:34" ht="50.1" customHeight="1" thickBot="1">
      <c r="A44" s="523"/>
      <c r="B44" s="432" t="s">
        <v>996</v>
      </c>
      <c r="C44" s="433" t="s">
        <v>1235</v>
      </c>
      <c r="D44" s="99">
        <v>10</v>
      </c>
      <c r="E44" s="9"/>
      <c r="F44" s="58"/>
      <c r="G44" s="58"/>
      <c r="H44" s="58"/>
      <c r="I44" s="58"/>
      <c r="J44" s="58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255">
        <f t="shared" si="20"/>
        <v>0</v>
      </c>
      <c r="AE44" s="343">
        <v>4.3899999999999997</v>
      </c>
      <c r="AF44" s="261">
        <f t="shared" ref="AF44:AF48" si="21">AD44*AE44</f>
        <v>0</v>
      </c>
      <c r="AG44" s="361"/>
      <c r="AH44" s="221"/>
    </row>
    <row r="45" spans="1:34" ht="50.1" customHeight="1" thickBot="1">
      <c r="A45" s="523"/>
      <c r="B45" s="432" t="s">
        <v>997</v>
      </c>
      <c r="C45" s="433" t="s">
        <v>1236</v>
      </c>
      <c r="D45" s="99">
        <v>10</v>
      </c>
      <c r="E45" s="9"/>
      <c r="F45" s="58"/>
      <c r="G45" s="58"/>
      <c r="H45" s="58"/>
      <c r="I45" s="58"/>
      <c r="J45" s="58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255">
        <f t="shared" si="20"/>
        <v>0</v>
      </c>
      <c r="AE45" s="343">
        <v>6.25</v>
      </c>
      <c r="AF45" s="261">
        <f t="shared" si="21"/>
        <v>0</v>
      </c>
      <c r="AG45" s="361"/>
      <c r="AH45" s="221"/>
    </row>
    <row r="46" spans="1:34" ht="50.1" customHeight="1" thickBot="1">
      <c r="A46" s="523"/>
      <c r="B46" s="432" t="s">
        <v>998</v>
      </c>
      <c r="C46" s="433" t="s">
        <v>1237</v>
      </c>
      <c r="D46" s="99">
        <v>10</v>
      </c>
      <c r="E46" s="9"/>
      <c r="F46" s="58"/>
      <c r="G46" s="58"/>
      <c r="H46" s="58"/>
      <c r="I46" s="58"/>
      <c r="J46" s="58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255">
        <f t="shared" si="20"/>
        <v>0</v>
      </c>
      <c r="AE46" s="343">
        <v>7.85</v>
      </c>
      <c r="AF46" s="261">
        <f t="shared" si="21"/>
        <v>0</v>
      </c>
      <c r="AG46" s="361"/>
      <c r="AH46" s="221"/>
    </row>
    <row r="47" spans="1:34" ht="50.1" customHeight="1" thickBot="1">
      <c r="A47" s="253"/>
      <c r="B47" s="411" t="s">
        <v>1189</v>
      </c>
      <c r="C47" s="433" t="s">
        <v>1238</v>
      </c>
      <c r="D47" s="317">
        <v>5</v>
      </c>
      <c r="E47" s="359"/>
      <c r="F47" s="256"/>
      <c r="G47" s="256"/>
      <c r="H47" s="256"/>
      <c r="I47" s="256"/>
      <c r="J47" s="256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255">
        <f t="shared" si="20"/>
        <v>0</v>
      </c>
      <c r="AE47" s="343">
        <v>11.27</v>
      </c>
      <c r="AF47" s="261">
        <f t="shared" si="21"/>
        <v>0</v>
      </c>
      <c r="AG47" s="361"/>
      <c r="AH47" s="221"/>
    </row>
    <row r="48" spans="1:34" ht="50.1" customHeight="1" thickBot="1">
      <c r="A48" s="253"/>
      <c r="B48" s="402" t="s">
        <v>1190</v>
      </c>
      <c r="C48" s="114" t="s">
        <v>1239</v>
      </c>
      <c r="D48" s="317">
        <v>5</v>
      </c>
      <c r="E48" s="359"/>
      <c r="F48" s="256"/>
      <c r="G48" s="256"/>
      <c r="H48" s="256"/>
      <c r="I48" s="256"/>
      <c r="J48" s="256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255">
        <f t="shared" si="20"/>
        <v>0</v>
      </c>
      <c r="AE48" s="343">
        <v>16.98</v>
      </c>
      <c r="AF48" s="261">
        <f t="shared" si="21"/>
        <v>0</v>
      </c>
      <c r="AG48" s="361"/>
      <c r="AH48" s="221"/>
    </row>
    <row r="49" spans="1:41" ht="50.1" customHeight="1" thickBot="1">
      <c r="A49" s="501" t="s">
        <v>476</v>
      </c>
      <c r="B49" s="502"/>
      <c r="C49" s="503"/>
      <c r="D49" s="477" t="s">
        <v>477</v>
      </c>
      <c r="E49" s="9"/>
      <c r="F49" s="91" t="s">
        <v>479</v>
      </c>
      <c r="G49" s="91" t="s">
        <v>482</v>
      </c>
      <c r="H49" s="91" t="s">
        <v>488</v>
      </c>
      <c r="I49" s="91" t="s">
        <v>258</v>
      </c>
      <c r="J49" s="91" t="s">
        <v>495</v>
      </c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32" t="s">
        <v>2</v>
      </c>
      <c r="AE49" s="341" t="s">
        <v>312</v>
      </c>
      <c r="AF49" s="260" t="s">
        <v>313</v>
      </c>
      <c r="AG49" s="361"/>
      <c r="AH49" s="221"/>
    </row>
    <row r="50" spans="1:41" ht="50.1" customHeight="1" thickBot="1">
      <c r="A50" s="504"/>
      <c r="B50" s="505"/>
      <c r="C50" s="506"/>
      <c r="D50" s="478"/>
      <c r="E50" s="9"/>
      <c r="F50" s="92" t="s">
        <v>4</v>
      </c>
      <c r="G50" s="92" t="s">
        <v>5</v>
      </c>
      <c r="H50" s="96" t="s">
        <v>366</v>
      </c>
      <c r="I50" s="92" t="s">
        <v>257</v>
      </c>
      <c r="J50" s="92" t="s">
        <v>445</v>
      </c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33"/>
      <c r="AE50" s="342"/>
      <c r="AF50" s="261"/>
      <c r="AG50" s="361"/>
      <c r="AH50" s="221"/>
    </row>
    <row r="51" spans="1:41" ht="46.5" customHeight="1" thickBot="1">
      <c r="A51" s="507"/>
      <c r="B51" s="508"/>
      <c r="C51" s="509"/>
      <c r="D51" s="479"/>
      <c r="E51" s="9"/>
      <c r="F51" s="204"/>
      <c r="G51" s="204"/>
      <c r="H51" s="205"/>
      <c r="I51" s="204"/>
      <c r="J51" s="18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33">
        <f>SUM(AD52:AD57)</f>
        <v>0</v>
      </c>
      <c r="AE51" s="33"/>
      <c r="AF51" s="445">
        <f t="shared" ref="AF51" si="22">SUM(AF52:AF57)</f>
        <v>0</v>
      </c>
      <c r="AG51" s="444">
        <f>AF51</f>
        <v>0</v>
      </c>
      <c r="AH51" s="221"/>
    </row>
    <row r="52" spans="1:41" ht="50.1" customHeight="1" thickBot="1">
      <c r="A52" s="522"/>
      <c r="B52" s="401" t="s">
        <v>446</v>
      </c>
      <c r="C52" s="115" t="s">
        <v>1129</v>
      </c>
      <c r="D52" s="99">
        <v>10</v>
      </c>
      <c r="E52" s="9"/>
      <c r="F52" s="58"/>
      <c r="G52" s="58"/>
      <c r="H52" s="58"/>
      <c r="I52" s="58"/>
      <c r="J52" s="58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255">
        <f t="shared" ref="AD52:AD57" si="23">SUM(ROUNDUP(F52/D52,0),ROUNDUP(G52/D52,0),ROUNDUP(H52/D52,0),ROUNDUP(I52/D52,0),ROUNDUP(J52/D52,0),ROUNDUP(K52/D52,0),ROUNDUP(L52/D52,0),ROUNDUP(M52/D52,0),ROUNDUP(N52/D52,0),ROUNDUP(O52/D52,0),ROUNDUP(P52/D52,0),ROUNDUP(Q52/D52,0),ROUNDUP(R52/D52,0),ROUNDUP(S52/D52,0),ROUNDUP(T52/D52,0),ROUNDUP(U52/D52,0),ROUNDUP(V52/D52,0),ROUNDUP(W52/D52,0),ROUNDUP(X52/D52,0),ROUNDUP(Y52/D52,0),ROUNDUP(Z52/D52,0),ROUNDUP(AA52/D52,0),ROUNDUP(AB52/D52,0),ROUNDUP(AC52/D52,0))*D52</f>
        <v>0</v>
      </c>
      <c r="AE52" s="343">
        <v>2.96</v>
      </c>
      <c r="AF52" s="261">
        <f t="shared" ref="AF52:AF57" si="24">AD52*AE52</f>
        <v>0</v>
      </c>
      <c r="AG52" s="361"/>
      <c r="AH52" s="221"/>
    </row>
    <row r="53" spans="1:41" ht="50.1" customHeight="1" thickBot="1">
      <c r="A53" s="523"/>
      <c r="B53" s="401" t="s">
        <v>449</v>
      </c>
      <c r="C53" s="115" t="s">
        <v>1240</v>
      </c>
      <c r="D53" s="99">
        <v>10</v>
      </c>
      <c r="E53" s="9"/>
      <c r="F53" s="58"/>
      <c r="G53" s="58"/>
      <c r="H53" s="58"/>
      <c r="I53" s="58"/>
      <c r="J53" s="58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255">
        <f t="shared" si="23"/>
        <v>0</v>
      </c>
      <c r="AE53" s="343">
        <v>4</v>
      </c>
      <c r="AF53" s="261">
        <f t="shared" si="24"/>
        <v>0</v>
      </c>
      <c r="AG53" s="361"/>
      <c r="AH53" s="221"/>
    </row>
    <row r="54" spans="1:41" ht="50.1" customHeight="1" thickBot="1">
      <c r="A54" s="523"/>
      <c r="B54" s="401" t="s">
        <v>447</v>
      </c>
      <c r="C54" s="115" t="s">
        <v>1130</v>
      </c>
      <c r="D54" s="99">
        <v>10</v>
      </c>
      <c r="E54" s="9"/>
      <c r="F54" s="58"/>
      <c r="G54" s="58"/>
      <c r="H54" s="58"/>
      <c r="I54" s="58"/>
      <c r="J54" s="58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255">
        <f t="shared" si="23"/>
        <v>0</v>
      </c>
      <c r="AE54" s="343">
        <v>5.69</v>
      </c>
      <c r="AF54" s="261">
        <f t="shared" si="24"/>
        <v>0</v>
      </c>
      <c r="AG54" s="361"/>
      <c r="AH54" s="221"/>
    </row>
    <row r="55" spans="1:41" ht="50.1" customHeight="1" thickBot="1">
      <c r="A55" s="523"/>
      <c r="B55" s="401" t="s">
        <v>448</v>
      </c>
      <c r="C55" s="115" t="s">
        <v>1131</v>
      </c>
      <c r="D55" s="99">
        <v>10</v>
      </c>
      <c r="E55" s="9"/>
      <c r="F55" s="58"/>
      <c r="G55" s="58"/>
      <c r="H55" s="58"/>
      <c r="I55" s="58"/>
      <c r="J55" s="58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255">
        <f t="shared" si="23"/>
        <v>0</v>
      </c>
      <c r="AE55" s="343">
        <v>7.15</v>
      </c>
      <c r="AF55" s="261">
        <f t="shared" si="24"/>
        <v>0</v>
      </c>
      <c r="AG55" s="361"/>
      <c r="AH55" s="221"/>
    </row>
    <row r="56" spans="1:41" ht="50.1" customHeight="1" thickBot="1">
      <c r="A56" s="253"/>
      <c r="B56" s="403" t="s">
        <v>665</v>
      </c>
      <c r="C56" s="115" t="s">
        <v>1132</v>
      </c>
      <c r="D56" s="99">
        <v>5</v>
      </c>
      <c r="E56" s="9"/>
      <c r="F56" s="58"/>
      <c r="G56" s="58"/>
      <c r="H56" s="58"/>
      <c r="I56" s="58"/>
      <c r="J56" s="58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255">
        <f t="shared" si="23"/>
        <v>0</v>
      </c>
      <c r="AE56" s="343">
        <v>10.72</v>
      </c>
      <c r="AF56" s="261">
        <f t="shared" si="24"/>
        <v>0</v>
      </c>
      <c r="AG56" s="361"/>
      <c r="AH56" s="221"/>
    </row>
    <row r="57" spans="1:41" ht="50.1" customHeight="1" thickBot="1">
      <c r="A57" s="253"/>
      <c r="B57" s="403" t="s">
        <v>666</v>
      </c>
      <c r="C57" s="115" t="s">
        <v>1133</v>
      </c>
      <c r="D57" s="99">
        <v>5</v>
      </c>
      <c r="E57" s="9"/>
      <c r="F57" s="58"/>
      <c r="G57" s="58"/>
      <c r="H57" s="58"/>
      <c r="I57" s="58"/>
      <c r="J57" s="58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255">
        <f t="shared" si="23"/>
        <v>0</v>
      </c>
      <c r="AE57" s="343">
        <v>16.2</v>
      </c>
      <c r="AF57" s="261">
        <f t="shared" si="24"/>
        <v>0</v>
      </c>
      <c r="AG57" s="361"/>
      <c r="AH57" s="221"/>
    </row>
    <row r="58" spans="1:41" ht="49.5" customHeight="1" thickBot="1">
      <c r="A58" s="501" t="s">
        <v>476</v>
      </c>
      <c r="B58" s="502"/>
      <c r="C58" s="503"/>
      <c r="D58" s="477" t="s">
        <v>477</v>
      </c>
      <c r="E58" s="9"/>
      <c r="F58" s="91" t="s">
        <v>479</v>
      </c>
      <c r="G58" s="91" t="s">
        <v>482</v>
      </c>
      <c r="H58" s="100" t="s">
        <v>488</v>
      </c>
      <c r="I58" s="91" t="s">
        <v>258</v>
      </c>
      <c r="J58" s="91" t="s">
        <v>495</v>
      </c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32" t="s">
        <v>2</v>
      </c>
      <c r="AE58" s="341" t="s">
        <v>312</v>
      </c>
      <c r="AF58" s="260" t="s">
        <v>313</v>
      </c>
      <c r="AG58" s="361"/>
      <c r="AH58" s="221"/>
    </row>
    <row r="59" spans="1:41" ht="49.5" customHeight="1" thickBot="1">
      <c r="A59" s="504"/>
      <c r="B59" s="505"/>
      <c r="C59" s="506"/>
      <c r="D59" s="478"/>
      <c r="E59" s="9"/>
      <c r="F59" s="92" t="s">
        <v>4</v>
      </c>
      <c r="G59" s="92" t="s">
        <v>5</v>
      </c>
      <c r="H59" s="96" t="s">
        <v>366</v>
      </c>
      <c r="I59" s="92" t="s">
        <v>257</v>
      </c>
      <c r="J59" s="92" t="s">
        <v>445</v>
      </c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33"/>
      <c r="AE59" s="342"/>
      <c r="AF59" s="261"/>
      <c r="AG59" s="361"/>
      <c r="AH59" s="221"/>
    </row>
    <row r="60" spans="1:41" ht="49.5" customHeight="1" thickBot="1">
      <c r="A60" s="507"/>
      <c r="B60" s="508"/>
      <c r="C60" s="509"/>
      <c r="D60" s="479"/>
      <c r="E60" s="9"/>
      <c r="F60" s="204"/>
      <c r="G60" s="204"/>
      <c r="H60" s="205"/>
      <c r="I60" s="204"/>
      <c r="J60" s="18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33">
        <f>SUM(AD61)</f>
        <v>0</v>
      </c>
      <c r="AE60" s="33"/>
      <c r="AF60" s="445">
        <f t="shared" ref="AF60" si="25">SUM(AF61)</f>
        <v>0</v>
      </c>
      <c r="AG60" s="444">
        <f>AF60</f>
        <v>0</v>
      </c>
      <c r="AH60" s="221"/>
    </row>
    <row r="61" spans="1:41" ht="120" customHeight="1" thickBot="1">
      <c r="A61" s="253"/>
      <c r="B61" s="403" t="s">
        <v>667</v>
      </c>
      <c r="C61" s="115" t="s">
        <v>1248</v>
      </c>
      <c r="D61" s="99">
        <v>10</v>
      </c>
      <c r="E61" s="9"/>
      <c r="F61" s="58"/>
      <c r="G61" s="58"/>
      <c r="H61" s="58"/>
      <c r="I61" s="58"/>
      <c r="J61" s="58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255">
        <f t="shared" ref="AD61" si="26">SUM(ROUNDUP(F61/D61,0),ROUNDUP(G61/D61,0),ROUNDUP(H61/D61,0),ROUNDUP(I61/D61,0),ROUNDUP(J61/D61,0),ROUNDUP(K61/D61,0),ROUNDUP(L61/D61,0),ROUNDUP(M61/D61,0),ROUNDUP(N61/D61,0),ROUNDUP(O61/D61,0),ROUNDUP(P61/D61,0),ROUNDUP(Q61/D61,0),ROUNDUP(R61/D61,0),ROUNDUP(S61/D61,0),ROUNDUP(T61/D61,0),ROUNDUP(U61/D61,0),ROUNDUP(V61/D61,0),ROUNDUP(W61/D61,0),ROUNDUP(X61/D61,0),ROUNDUP(Y61/D61,0),ROUNDUP(Z61/D61,0),ROUNDUP(AA61/D61,0),ROUNDUP(AB61/D61,0),ROUNDUP(AC61/D61,0))*D61</f>
        <v>0</v>
      </c>
      <c r="AE61" s="343">
        <v>7.16</v>
      </c>
      <c r="AF61" s="261">
        <f>AD61*AE61</f>
        <v>0</v>
      </c>
      <c r="AG61" s="361"/>
      <c r="AH61" s="221"/>
    </row>
    <row r="62" spans="1:41" ht="50.1" customHeight="1" thickBot="1">
      <c r="A62" s="501" t="s">
        <v>476</v>
      </c>
      <c r="B62" s="502"/>
      <c r="C62" s="503"/>
      <c r="D62" s="477" t="s">
        <v>477</v>
      </c>
      <c r="E62" s="83"/>
      <c r="F62" s="91" t="s">
        <v>479</v>
      </c>
      <c r="G62" s="91" t="s">
        <v>482</v>
      </c>
      <c r="H62" s="91" t="s">
        <v>488</v>
      </c>
      <c r="I62" s="91" t="s">
        <v>1021</v>
      </c>
      <c r="J62" s="91" t="s">
        <v>1019</v>
      </c>
      <c r="K62" s="91" t="s">
        <v>1023</v>
      </c>
      <c r="L62" s="91" t="s">
        <v>1241</v>
      </c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32" t="s">
        <v>2</v>
      </c>
      <c r="AE62" s="341" t="s">
        <v>312</v>
      </c>
      <c r="AF62" s="260" t="s">
        <v>313</v>
      </c>
      <c r="AG62" s="361"/>
      <c r="AL62"/>
      <c r="AN62" s="71"/>
      <c r="AO62" s="71"/>
    </row>
    <row r="63" spans="1:41" ht="50.1" customHeight="1" thickBot="1">
      <c r="A63" s="504"/>
      <c r="B63" s="505"/>
      <c r="C63" s="506"/>
      <c r="D63" s="478"/>
      <c r="E63" s="83"/>
      <c r="F63" s="92" t="s">
        <v>4</v>
      </c>
      <c r="G63" s="92" t="s">
        <v>5</v>
      </c>
      <c r="H63" s="96" t="s">
        <v>366</v>
      </c>
      <c r="I63" s="212" t="s">
        <v>440</v>
      </c>
      <c r="J63" s="212" t="s">
        <v>1020</v>
      </c>
      <c r="K63" s="212" t="s">
        <v>1022</v>
      </c>
      <c r="L63" s="92" t="s">
        <v>1212</v>
      </c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33"/>
      <c r="AE63" s="342"/>
      <c r="AF63" s="261"/>
      <c r="AG63" s="361"/>
      <c r="AL63"/>
      <c r="AN63" s="71"/>
      <c r="AO63" s="71"/>
    </row>
    <row r="64" spans="1:41" ht="48" customHeight="1" thickBot="1">
      <c r="A64" s="507"/>
      <c r="B64" s="508"/>
      <c r="C64" s="509"/>
      <c r="D64" s="479"/>
      <c r="E64" s="83"/>
      <c r="F64" s="204"/>
      <c r="G64" s="204"/>
      <c r="H64" s="205"/>
      <c r="I64" s="159"/>
      <c r="J64" s="250"/>
      <c r="K64" s="251"/>
      <c r="L64" s="457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33">
        <f>SUM(AD65:AD69)</f>
        <v>0</v>
      </c>
      <c r="AE64" s="33"/>
      <c r="AF64" s="445">
        <f t="shared" ref="AF64" si="27">SUM(AF65:AF69)</f>
        <v>0</v>
      </c>
      <c r="AG64" s="444">
        <f>AF64</f>
        <v>0</v>
      </c>
      <c r="AL64"/>
      <c r="AN64" s="71"/>
      <c r="AO64" s="71"/>
    </row>
    <row r="65" spans="1:41" ht="49.5" customHeight="1" thickBot="1">
      <c r="A65" s="522"/>
      <c r="B65" s="401" t="s">
        <v>404</v>
      </c>
      <c r="C65" s="115" t="s">
        <v>1029</v>
      </c>
      <c r="D65" s="99">
        <v>10</v>
      </c>
      <c r="E65" s="204"/>
      <c r="F65" s="58"/>
      <c r="G65" s="58"/>
      <c r="H65" s="58"/>
      <c r="I65" s="58"/>
      <c r="J65" s="58"/>
      <c r="K65" s="58"/>
      <c r="L65" s="5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255">
        <f>SUM(ROUNDUP(F65/D65,0),ROUNDUP(G65/D65,0),ROUNDUP(H65/D65,0),ROUNDUP(I65/D65,0),ROUNDUP(J65/D65,0),ROUNDUP(K65/D65,0),ROUNDUP(L65/D65,0),ROUNDUP(N65/D65,0),ROUNDUP(O65/D65,0),ROUNDUP(P65/D65,0),ROUNDUP(Q65/D65,0),ROUNDUP(R65/D65,0),ROUNDUP(S65/D65,0),ROUNDUP(T65/D65,0),ROUNDUP(U65/D65,0),ROUNDUP(V65/D65,0),ROUNDUP(W65/D65,0),ROUNDUP(X65/D65,0),ROUNDUP(Y65/D65,0),ROUNDUP(Z65/D65,0),ROUNDUP(AA65/D65,0),ROUNDUP(AB65/D65,0),ROUNDUP(AC65/D65,0))*D65</f>
        <v>0</v>
      </c>
      <c r="AE65" s="343">
        <v>2.59</v>
      </c>
      <c r="AF65" s="261">
        <f t="shared" ref="AF65:AF69" si="28">AD65*AE65</f>
        <v>0</v>
      </c>
      <c r="AG65" s="361"/>
      <c r="AL65"/>
      <c r="AN65" s="71"/>
      <c r="AO65" s="71"/>
    </row>
    <row r="66" spans="1:41" ht="50.1" customHeight="1" thickBot="1">
      <c r="A66" s="523"/>
      <c r="B66" s="401" t="s">
        <v>405</v>
      </c>
      <c r="C66" s="115" t="s">
        <v>1026</v>
      </c>
      <c r="D66" s="99">
        <v>10</v>
      </c>
      <c r="E66" s="204"/>
      <c r="F66" s="58"/>
      <c r="G66" s="58"/>
      <c r="H66" s="58"/>
      <c r="I66" s="58"/>
      <c r="J66" s="58"/>
      <c r="K66" s="58"/>
      <c r="L66" s="5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255">
        <f t="shared" ref="AD66:AD67" si="29">SUM(ROUNDUP(F66/D66,0),ROUNDUP(G66/D66,0),ROUNDUP(H66/D66,0),ROUNDUP(I66/D66,0),ROUNDUP(J66/D66,0),ROUNDUP(K66/D66,0),ROUNDUP(L66/D66,0),ROUNDUP(N66/D66,0),ROUNDUP(O66/D66,0),ROUNDUP(P66/D66,0),ROUNDUP(Q66/D66,0),ROUNDUP(R66/D66,0),ROUNDUP(S66/D66,0),ROUNDUP(T66/D66,0),ROUNDUP(U66/D66,0),ROUNDUP(V66/D66,0),ROUNDUP(W66/D66,0),ROUNDUP(X66/D66,0),ROUNDUP(Y66/D66,0),ROUNDUP(Z66/D66,0),ROUNDUP(AA66/D66,0),ROUNDUP(AB66/D66,0),ROUNDUP(AC66/D66,0))*D66</f>
        <v>0</v>
      </c>
      <c r="AE66" s="343">
        <v>3.32</v>
      </c>
      <c r="AF66" s="261">
        <f t="shared" si="28"/>
        <v>0</v>
      </c>
      <c r="AG66" s="361"/>
      <c r="AL66"/>
      <c r="AN66" s="71"/>
      <c r="AO66" s="71"/>
    </row>
    <row r="67" spans="1:41" ht="50.1" customHeight="1" thickBot="1">
      <c r="A67" s="523"/>
      <c r="B67" s="401" t="s">
        <v>406</v>
      </c>
      <c r="C67" s="115" t="s">
        <v>1027</v>
      </c>
      <c r="D67" s="99">
        <v>10</v>
      </c>
      <c r="E67" s="204"/>
      <c r="F67" s="58"/>
      <c r="G67" s="58"/>
      <c r="H67" s="58"/>
      <c r="I67" s="58"/>
      <c r="J67" s="58"/>
      <c r="K67" s="58"/>
      <c r="L67" s="5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255">
        <f t="shared" si="29"/>
        <v>0</v>
      </c>
      <c r="AE67" s="343">
        <v>4.5</v>
      </c>
      <c r="AF67" s="261">
        <f t="shared" si="28"/>
        <v>0</v>
      </c>
      <c r="AG67" s="361"/>
      <c r="AL67"/>
      <c r="AN67" s="71"/>
      <c r="AO67" s="71"/>
    </row>
    <row r="68" spans="1:41" ht="50.1" customHeight="1" thickBot="1">
      <c r="A68" s="523"/>
      <c r="B68" s="401" t="s">
        <v>407</v>
      </c>
      <c r="C68" s="115" t="s">
        <v>1028</v>
      </c>
      <c r="D68" s="99">
        <v>5</v>
      </c>
      <c r="E68" s="204"/>
      <c r="F68" s="58"/>
      <c r="G68" s="58"/>
      <c r="H68" s="58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255">
        <f t="shared" ref="AD68:AD69" si="30">SUM(ROUNDUP(F68/D68,0),ROUNDUP(G68/D68,0),ROUNDUP(H68/D68,0),ROUNDUP(I68/D68,0),ROUNDUP(J68/D68,0),ROUNDUP(K68/D68,0),ROUNDUP(L68/D68,0),ROUNDUP(M68/D68,0),ROUNDUP(N68/D68,0),ROUNDUP(O68/D68,0),ROUNDUP(P68/D68,0),ROUNDUP(Q68/D68,0),ROUNDUP(R68/D68,0),ROUNDUP(S68/D68,0),ROUNDUP(T68/D68,0),ROUNDUP(U68/D68,0),ROUNDUP(V68/D68,0),ROUNDUP(W68/D68,0),ROUNDUP(X68/D68,0),ROUNDUP(Y68/D68,0),ROUNDUP(Z68/D68,0),ROUNDUP(AA68/D68,0),ROUNDUP(AB68/D68,0),ROUNDUP(AC68/D68,0))*D68</f>
        <v>0</v>
      </c>
      <c r="AE68" s="343">
        <v>6.99</v>
      </c>
      <c r="AF68" s="261">
        <f t="shared" si="28"/>
        <v>0</v>
      </c>
      <c r="AG68" s="361"/>
      <c r="AL68"/>
      <c r="AN68" s="71"/>
      <c r="AO68" s="71"/>
    </row>
    <row r="69" spans="1:41" ht="50.1" customHeight="1" thickBot="1">
      <c r="A69" s="253"/>
      <c r="B69" s="401" t="s">
        <v>408</v>
      </c>
      <c r="C69" s="115" t="s">
        <v>1196</v>
      </c>
      <c r="D69" s="317">
        <v>5</v>
      </c>
      <c r="E69" s="318"/>
      <c r="F69" s="58"/>
      <c r="G69" s="58"/>
      <c r="H69" s="58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255">
        <f t="shared" si="30"/>
        <v>0</v>
      </c>
      <c r="AE69" s="343">
        <v>13.56</v>
      </c>
      <c r="AF69" s="261">
        <f t="shared" si="28"/>
        <v>0</v>
      </c>
      <c r="AG69" s="361"/>
      <c r="AL69"/>
      <c r="AN69" s="71"/>
      <c r="AO69" s="71"/>
    </row>
    <row r="70" spans="1:41" ht="50.1" customHeight="1" thickBot="1">
      <c r="A70" s="501" t="s">
        <v>476</v>
      </c>
      <c r="B70" s="502"/>
      <c r="C70" s="503"/>
      <c r="D70" s="477" t="s">
        <v>477</v>
      </c>
      <c r="E70" s="83"/>
      <c r="F70" s="91" t="s">
        <v>479</v>
      </c>
      <c r="G70" s="91" t="s">
        <v>482</v>
      </c>
      <c r="H70" s="91" t="s">
        <v>488</v>
      </c>
      <c r="I70" s="91" t="s">
        <v>1021</v>
      </c>
      <c r="J70" s="91" t="s">
        <v>1019</v>
      </c>
      <c r="K70" s="91" t="s">
        <v>1023</v>
      </c>
      <c r="L70" s="91" t="s">
        <v>736</v>
      </c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32" t="s">
        <v>2</v>
      </c>
      <c r="AE70" s="341" t="s">
        <v>312</v>
      </c>
      <c r="AF70" s="260" t="s">
        <v>313</v>
      </c>
      <c r="AG70" s="361"/>
      <c r="AH70" s="221"/>
    </row>
    <row r="71" spans="1:41" ht="50.1" customHeight="1" thickBot="1">
      <c r="A71" s="504"/>
      <c r="B71" s="505"/>
      <c r="C71" s="506"/>
      <c r="D71" s="478"/>
      <c r="E71" s="83"/>
      <c r="F71" s="92" t="s">
        <v>4</v>
      </c>
      <c r="G71" s="92" t="s">
        <v>5</v>
      </c>
      <c r="H71" s="96" t="s">
        <v>366</v>
      </c>
      <c r="I71" s="212" t="s">
        <v>440</v>
      </c>
      <c r="J71" s="212" t="s">
        <v>1020</v>
      </c>
      <c r="K71" s="212" t="s">
        <v>1022</v>
      </c>
      <c r="L71" s="92" t="s">
        <v>737</v>
      </c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33"/>
      <c r="AE71" s="342"/>
      <c r="AF71" s="261"/>
      <c r="AG71" s="361"/>
      <c r="AH71" s="221"/>
    </row>
    <row r="72" spans="1:41" ht="35.1" customHeight="1" thickBot="1">
      <c r="A72" s="507"/>
      <c r="B72" s="508"/>
      <c r="C72" s="509"/>
      <c r="D72" s="479"/>
      <c r="E72" s="83"/>
      <c r="F72" s="204"/>
      <c r="G72" s="204"/>
      <c r="H72" s="205"/>
      <c r="I72" s="159"/>
      <c r="J72" s="250"/>
      <c r="K72" s="251"/>
      <c r="L72" s="7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33">
        <f>SUM(AD73:AD73)</f>
        <v>0</v>
      </c>
      <c r="AE72" s="33"/>
      <c r="AF72" s="445">
        <f t="shared" ref="AF72" si="31">SUM(AF73:AF73)</f>
        <v>0</v>
      </c>
      <c r="AG72" s="444">
        <f>AF72</f>
        <v>0</v>
      </c>
      <c r="AH72" s="221"/>
    </row>
    <row r="73" spans="1:41" ht="120" customHeight="1" thickBot="1">
      <c r="A73" s="234"/>
      <c r="B73" s="403" t="s">
        <v>669</v>
      </c>
      <c r="C73" s="115" t="s">
        <v>769</v>
      </c>
      <c r="D73" s="99">
        <v>10</v>
      </c>
      <c r="E73" s="204"/>
      <c r="F73" s="256"/>
      <c r="G73" s="256"/>
      <c r="H73" s="256"/>
      <c r="I73" s="256"/>
      <c r="J73" s="256"/>
      <c r="K73" s="256"/>
      <c r="L73" s="256"/>
      <c r="M73" s="112"/>
      <c r="N73" s="112"/>
      <c r="O73" s="126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255">
        <f>SUM(ROUNDUP(F73/D73,0),ROUNDUP(G73/D73,0),ROUNDUP(H73/D73,0),ROUNDUP(I73/D73,0),ROUNDUP(K73/D73,0),ROUNDUP(J73/D73,0),ROUNDUP(L73/D73,0),ROUNDUP(N73/D73,0),ROUNDUP(O73/D73,0),ROUNDUP(P73/D73,0),ROUNDUP(Q73/D73,0),ROUNDUP(R73/D73,0),ROUNDUP(S73/D73,0),ROUNDUP(T73/D73,0),ROUNDUP(U73/D73,0),ROUNDUP(V73/D73,0),ROUNDUP(W73/D73,0),ROUNDUP(X73/D73,0),ROUNDUP(Y73/D73,0),ROUNDUP(Z73/D73,0),ROUNDUP(AA73/D73,0),ROUNDUP(AB73/D73,0),ROUNDUP(AC73/D73,0))*D73</f>
        <v>0</v>
      </c>
      <c r="AE73" s="343">
        <v>6.05</v>
      </c>
      <c r="AF73" s="261">
        <f t="shared" ref="AF73" si="32">AD73*AE73</f>
        <v>0</v>
      </c>
      <c r="AG73" s="361"/>
      <c r="AH73" s="221"/>
    </row>
    <row r="74" spans="1:41" s="1" customFormat="1" ht="50.1" customHeight="1" thickBot="1">
      <c r="A74" s="468" t="s">
        <v>476</v>
      </c>
      <c r="B74" s="469"/>
      <c r="C74" s="470"/>
      <c r="D74" s="477" t="s">
        <v>477</v>
      </c>
      <c r="E74" s="77"/>
      <c r="F74" s="91" t="s">
        <v>64</v>
      </c>
      <c r="G74" s="91" t="s">
        <v>480</v>
      </c>
      <c r="H74" s="91" t="s">
        <v>567</v>
      </c>
      <c r="I74" s="91" t="s">
        <v>482</v>
      </c>
      <c r="J74" s="91" t="s">
        <v>1047</v>
      </c>
      <c r="K74" s="91" t="s">
        <v>525</v>
      </c>
      <c r="L74" s="127"/>
      <c r="M74" s="127"/>
      <c r="N74" s="127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32" t="s">
        <v>2</v>
      </c>
      <c r="AE74" s="341" t="s">
        <v>312</v>
      </c>
      <c r="AF74" s="260" t="s">
        <v>313</v>
      </c>
      <c r="AG74" s="361"/>
      <c r="AH74" s="221"/>
      <c r="AN74"/>
      <c r="AO74"/>
    </row>
    <row r="75" spans="1:41" s="1" customFormat="1" ht="50.1" customHeight="1" thickBot="1">
      <c r="A75" s="471"/>
      <c r="B75" s="472"/>
      <c r="C75" s="473"/>
      <c r="D75" s="478"/>
      <c r="E75" s="78"/>
      <c r="F75" s="95" t="s">
        <v>12</v>
      </c>
      <c r="G75" s="92" t="s">
        <v>4</v>
      </c>
      <c r="H75" s="92" t="s">
        <v>84</v>
      </c>
      <c r="I75" s="92" t="s">
        <v>5</v>
      </c>
      <c r="J75" s="92" t="s">
        <v>366</v>
      </c>
      <c r="K75" s="92" t="s">
        <v>473</v>
      </c>
      <c r="L75" s="127"/>
      <c r="M75" s="127"/>
      <c r="N75" s="127"/>
      <c r="O75" s="143"/>
      <c r="P75" s="143"/>
      <c r="Q75" s="143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33"/>
      <c r="AE75" s="343"/>
      <c r="AF75" s="265"/>
      <c r="AG75" s="361"/>
      <c r="AH75" s="221"/>
      <c r="AN75"/>
      <c r="AO75"/>
    </row>
    <row r="76" spans="1:41" s="1" customFormat="1" ht="45" customHeight="1" thickBot="1">
      <c r="A76" s="474"/>
      <c r="B76" s="475"/>
      <c r="C76" s="476"/>
      <c r="D76" s="479"/>
      <c r="E76" s="79"/>
      <c r="F76" s="7"/>
      <c r="G76" s="13"/>
      <c r="H76" s="7"/>
      <c r="I76" s="13"/>
      <c r="J76" s="205"/>
      <c r="K76" s="215"/>
      <c r="L76" s="127"/>
      <c r="M76" s="127"/>
      <c r="N76" s="127"/>
      <c r="O76" s="134"/>
      <c r="P76" s="134"/>
      <c r="Q76" s="134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33">
        <f>SUM(AD77:AD88)</f>
        <v>0</v>
      </c>
      <c r="AE76" s="33"/>
      <c r="AF76" s="445">
        <f t="shared" ref="AF76" si="33">SUM(AF77:AF88)</f>
        <v>0</v>
      </c>
      <c r="AG76" s="444">
        <f>AF76</f>
        <v>0</v>
      </c>
      <c r="AH76" s="221"/>
      <c r="AN76"/>
      <c r="AO76"/>
    </row>
    <row r="77" spans="1:41" s="1" customFormat="1" ht="50.1" customHeight="1" thickBot="1">
      <c r="A77" s="551"/>
      <c r="B77" s="404" t="s">
        <v>1120</v>
      </c>
      <c r="C77" s="117" t="s">
        <v>1134</v>
      </c>
      <c r="D77" s="150">
        <v>10</v>
      </c>
      <c r="E77" s="19"/>
      <c r="F77" s="58"/>
      <c r="G77" s="58"/>
      <c r="H77" s="58"/>
      <c r="I77" s="58"/>
      <c r="J77" s="127"/>
      <c r="K77" s="58"/>
      <c r="L77" s="127"/>
      <c r="M77" s="127"/>
      <c r="N77" s="127"/>
      <c r="O77" s="134"/>
      <c r="P77" s="134"/>
      <c r="Q77" s="134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255">
        <f t="shared" ref="AD77:AD88" si="34">SUM(ROUNDUP(F77/D77,0),ROUNDUP(G77/D77,0),ROUNDUP(H77/D77,0),ROUNDUP(I77/D77,0),ROUNDUP(J77/D77,0),ROUNDUP(K77/D77,0),ROUNDUP(L77/D77,0),ROUNDUP(M77/D77,0),ROUNDUP(N77/D77,0),ROUNDUP(O77/D77,0),ROUNDUP(P77/D77,0),ROUNDUP(Q77/D77,0),ROUNDUP(R77/D77,0),ROUNDUP(S77/D77,0),ROUNDUP(T77/D77,0),ROUNDUP(U77/D77,0),ROUNDUP(V77/D77,0),ROUNDUP(W77/D77,0),ROUNDUP(X77/D77,0),ROUNDUP(Y77/D77,0),ROUNDUP(Z77/D77,0),ROUNDUP(AA77/D77,0),ROUNDUP(AB77/D77,0),ROUNDUP(AC77/D77,0))*D77</f>
        <v>0</v>
      </c>
      <c r="AE77" s="343">
        <v>3.36</v>
      </c>
      <c r="AF77" s="261">
        <f t="shared" ref="AF77:AF88" si="35">AD77*AE77</f>
        <v>0</v>
      </c>
      <c r="AG77" s="361"/>
      <c r="AH77" s="221"/>
      <c r="AN77"/>
      <c r="AO77"/>
    </row>
    <row r="78" spans="1:41" s="1" customFormat="1" ht="50.1" customHeight="1" thickBot="1">
      <c r="A78" s="480"/>
      <c r="B78" s="404" t="s">
        <v>1121</v>
      </c>
      <c r="C78" s="117" t="s">
        <v>1135</v>
      </c>
      <c r="D78" s="150">
        <v>10</v>
      </c>
      <c r="E78" s="19"/>
      <c r="F78" s="58"/>
      <c r="G78" s="58"/>
      <c r="H78" s="58"/>
      <c r="I78" s="58"/>
      <c r="J78" s="58"/>
      <c r="K78" s="58"/>
      <c r="L78" s="127"/>
      <c r="M78" s="127"/>
      <c r="N78" s="127"/>
      <c r="O78" s="134"/>
      <c r="P78" s="134"/>
      <c r="Q78" s="134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255">
        <f t="shared" si="34"/>
        <v>0</v>
      </c>
      <c r="AE78" s="343">
        <v>4.5199999999999996</v>
      </c>
      <c r="AF78" s="261">
        <f t="shared" si="35"/>
        <v>0</v>
      </c>
      <c r="AG78" s="361"/>
      <c r="AH78" s="221"/>
      <c r="AN78"/>
      <c r="AO78"/>
    </row>
    <row r="79" spans="1:41" s="1" customFormat="1" ht="50.1" customHeight="1" thickBot="1">
      <c r="A79" s="480"/>
      <c r="B79" s="404" t="s">
        <v>1122</v>
      </c>
      <c r="C79" s="117" t="s">
        <v>1136</v>
      </c>
      <c r="D79" s="150">
        <v>10</v>
      </c>
      <c r="E79" s="19"/>
      <c r="F79" s="58"/>
      <c r="G79" s="58"/>
      <c r="H79" s="58"/>
      <c r="I79" s="58"/>
      <c r="J79" s="127"/>
      <c r="K79" s="58"/>
      <c r="L79" s="127"/>
      <c r="M79" s="127"/>
      <c r="N79" s="127"/>
      <c r="O79" s="134"/>
      <c r="P79" s="134"/>
      <c r="Q79" s="134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255">
        <f t="shared" si="34"/>
        <v>0</v>
      </c>
      <c r="AE79" s="343">
        <v>5.46</v>
      </c>
      <c r="AF79" s="261">
        <f t="shared" si="35"/>
        <v>0</v>
      </c>
      <c r="AG79" s="361"/>
      <c r="AH79" s="221"/>
      <c r="AN79"/>
      <c r="AO79"/>
    </row>
    <row r="80" spans="1:41" s="1" customFormat="1" ht="50.1" customHeight="1" thickBot="1">
      <c r="A80" s="480"/>
      <c r="B80" s="404" t="s">
        <v>1123</v>
      </c>
      <c r="C80" s="117" t="s">
        <v>1137</v>
      </c>
      <c r="D80" s="150">
        <v>10</v>
      </c>
      <c r="E80" s="19"/>
      <c r="F80" s="58"/>
      <c r="G80" s="58"/>
      <c r="H80" s="58"/>
      <c r="I80" s="58"/>
      <c r="J80" s="58"/>
      <c r="K80" s="58"/>
      <c r="L80" s="127"/>
      <c r="M80" s="127"/>
      <c r="N80" s="127"/>
      <c r="O80" s="134"/>
      <c r="P80" s="134"/>
      <c r="Q80" s="134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255">
        <f t="shared" si="34"/>
        <v>0</v>
      </c>
      <c r="AE80" s="343">
        <v>7.13</v>
      </c>
      <c r="AF80" s="261">
        <f t="shared" si="35"/>
        <v>0</v>
      </c>
      <c r="AG80" s="361"/>
      <c r="AH80" s="221"/>
      <c r="AN80"/>
      <c r="AO80"/>
    </row>
    <row r="81" spans="1:41" s="3" customFormat="1" ht="50.1" customHeight="1" thickBot="1">
      <c r="A81" s="480"/>
      <c r="B81" s="404" t="s">
        <v>1125</v>
      </c>
      <c r="C81" s="117" t="s">
        <v>1138</v>
      </c>
      <c r="D81" s="150">
        <v>10</v>
      </c>
      <c r="E81" s="19"/>
      <c r="F81" s="58"/>
      <c r="G81" s="58"/>
      <c r="H81" s="58"/>
      <c r="I81" s="58"/>
      <c r="J81" s="127"/>
      <c r="K81" s="58"/>
      <c r="L81" s="127"/>
      <c r="M81" s="127"/>
      <c r="N81" s="127"/>
      <c r="O81" s="134"/>
      <c r="P81" s="134"/>
      <c r="Q81" s="134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255">
        <f t="shared" si="34"/>
        <v>0</v>
      </c>
      <c r="AE81" s="343">
        <v>10.19</v>
      </c>
      <c r="AF81" s="261">
        <f t="shared" si="35"/>
        <v>0</v>
      </c>
      <c r="AG81" s="361"/>
      <c r="AH81" s="221"/>
      <c r="AN81"/>
      <c r="AO81"/>
    </row>
    <row r="82" spans="1:41" s="3" customFormat="1" ht="50.1" customHeight="1" thickBot="1">
      <c r="A82" s="516"/>
      <c r="B82" s="404" t="s">
        <v>1126</v>
      </c>
      <c r="C82" s="117" t="s">
        <v>1139</v>
      </c>
      <c r="D82" s="150">
        <v>10</v>
      </c>
      <c r="E82" s="19"/>
      <c r="F82" s="58"/>
      <c r="G82" s="58"/>
      <c r="H82" s="58"/>
      <c r="I82" s="58"/>
      <c r="J82" s="127"/>
      <c r="K82" s="58"/>
      <c r="L82" s="127"/>
      <c r="M82" s="127"/>
      <c r="N82" s="127"/>
      <c r="O82" s="127"/>
      <c r="P82" s="134"/>
      <c r="Q82" s="134"/>
      <c r="R82" s="134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255">
        <f t="shared" si="34"/>
        <v>0</v>
      </c>
      <c r="AE82" s="343">
        <v>11.96</v>
      </c>
      <c r="AF82" s="261">
        <f t="shared" si="35"/>
        <v>0</v>
      </c>
      <c r="AG82" s="361"/>
      <c r="AH82" s="221"/>
      <c r="AN82"/>
      <c r="AO82"/>
    </row>
    <row r="83" spans="1:41" s="1" customFormat="1" ht="50.1" customHeight="1" thickBot="1">
      <c r="A83" s="498"/>
      <c r="B83" s="404" t="s">
        <v>1116</v>
      </c>
      <c r="C83" s="117" t="s">
        <v>1214</v>
      </c>
      <c r="D83" s="150">
        <v>10</v>
      </c>
      <c r="E83" s="19"/>
      <c r="F83" s="58"/>
      <c r="G83" s="58"/>
      <c r="H83" s="58"/>
      <c r="I83" s="58"/>
      <c r="J83" s="127"/>
      <c r="K83" s="58"/>
      <c r="L83" s="127"/>
      <c r="M83" s="127"/>
      <c r="N83" s="127"/>
      <c r="O83" s="127"/>
      <c r="P83" s="134"/>
      <c r="Q83" s="134"/>
      <c r="R83" s="134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255">
        <f t="shared" si="34"/>
        <v>0</v>
      </c>
      <c r="AE83" s="343">
        <v>1.89</v>
      </c>
      <c r="AF83" s="261">
        <f t="shared" si="35"/>
        <v>0</v>
      </c>
      <c r="AG83" s="361"/>
      <c r="AH83" s="221"/>
      <c r="AN83"/>
      <c r="AO83"/>
    </row>
    <row r="84" spans="1:41" s="1" customFormat="1" ht="50.1" customHeight="1" thickBot="1">
      <c r="A84" s="480"/>
      <c r="B84" s="404" t="s">
        <v>1117</v>
      </c>
      <c r="C84" s="117" t="s">
        <v>1213</v>
      </c>
      <c r="D84" s="150">
        <v>10</v>
      </c>
      <c r="E84" s="19"/>
      <c r="F84" s="58"/>
      <c r="G84" s="58"/>
      <c r="H84" s="58"/>
      <c r="I84" s="58"/>
      <c r="J84" s="58"/>
      <c r="K84" s="58"/>
      <c r="L84" s="127"/>
      <c r="M84" s="128"/>
      <c r="N84" s="127"/>
      <c r="O84" s="127"/>
      <c r="P84" s="134"/>
      <c r="Q84" s="134"/>
      <c r="R84" s="134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255">
        <f t="shared" si="34"/>
        <v>0</v>
      </c>
      <c r="AE84" s="343">
        <v>2.79</v>
      </c>
      <c r="AF84" s="261">
        <f t="shared" si="35"/>
        <v>0</v>
      </c>
      <c r="AG84" s="361"/>
      <c r="AH84" s="221"/>
      <c r="AN84"/>
      <c r="AO84"/>
    </row>
    <row r="85" spans="1:41" s="1" customFormat="1" ht="50.1" customHeight="1" thickBot="1">
      <c r="A85" s="480"/>
      <c r="B85" s="404" t="s">
        <v>1118</v>
      </c>
      <c r="C85" s="117" t="s">
        <v>1215</v>
      </c>
      <c r="D85" s="150">
        <v>10</v>
      </c>
      <c r="E85" s="19"/>
      <c r="F85" s="58"/>
      <c r="G85" s="58"/>
      <c r="H85" s="58"/>
      <c r="I85" s="58"/>
      <c r="J85" s="127"/>
      <c r="K85" s="58"/>
      <c r="L85" s="127"/>
      <c r="M85" s="112"/>
      <c r="N85" s="127"/>
      <c r="O85" s="127"/>
      <c r="P85" s="134"/>
      <c r="Q85" s="134"/>
      <c r="R85" s="134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255">
        <f t="shared" si="34"/>
        <v>0</v>
      </c>
      <c r="AE85" s="343">
        <v>3.22</v>
      </c>
      <c r="AF85" s="261">
        <f t="shared" si="35"/>
        <v>0</v>
      </c>
      <c r="AG85" s="361"/>
      <c r="AH85" s="221"/>
      <c r="AN85"/>
      <c r="AO85"/>
    </row>
    <row r="86" spans="1:41" s="1" customFormat="1" ht="50.1" customHeight="1" thickBot="1">
      <c r="A86" s="480"/>
      <c r="B86" s="404" t="s">
        <v>1119</v>
      </c>
      <c r="C86" s="117" t="s">
        <v>1216</v>
      </c>
      <c r="D86" s="150">
        <v>10</v>
      </c>
      <c r="E86" s="19"/>
      <c r="F86" s="58"/>
      <c r="G86" s="58"/>
      <c r="H86" s="58"/>
      <c r="I86" s="58"/>
      <c r="J86" s="58"/>
      <c r="K86" s="58"/>
      <c r="L86" s="135"/>
      <c r="M86" s="135"/>
      <c r="N86" s="144"/>
      <c r="O86" s="130"/>
      <c r="P86" s="112"/>
      <c r="Q86" s="128"/>
      <c r="R86" s="128"/>
      <c r="S86" s="134"/>
      <c r="T86" s="134"/>
      <c r="U86" s="134"/>
      <c r="V86" s="126"/>
      <c r="W86" s="126"/>
      <c r="X86" s="126"/>
      <c r="Y86" s="126"/>
      <c r="Z86" s="126"/>
      <c r="AA86" s="126"/>
      <c r="AB86" s="126"/>
      <c r="AC86" s="126"/>
      <c r="AD86" s="255">
        <f t="shared" si="34"/>
        <v>0</v>
      </c>
      <c r="AE86" s="343">
        <v>4.2300000000000004</v>
      </c>
      <c r="AF86" s="261">
        <f t="shared" si="35"/>
        <v>0</v>
      </c>
      <c r="AG86" s="361"/>
      <c r="AH86" s="221"/>
      <c r="AN86"/>
      <c r="AO86"/>
    </row>
    <row r="87" spans="1:41" s="1" customFormat="1" ht="50.1" customHeight="1" thickBot="1">
      <c r="A87" s="480"/>
      <c r="B87" s="404" t="s">
        <v>1124</v>
      </c>
      <c r="C87" s="117" t="s">
        <v>1217</v>
      </c>
      <c r="D87" s="150">
        <v>10</v>
      </c>
      <c r="E87" s="19"/>
      <c r="F87" s="58"/>
      <c r="G87" s="58"/>
      <c r="H87" s="58"/>
      <c r="I87" s="58"/>
      <c r="J87" s="127"/>
      <c r="K87" s="58"/>
      <c r="L87" s="127"/>
      <c r="M87" s="135"/>
      <c r="N87" s="144"/>
      <c r="O87" s="135"/>
      <c r="P87" s="139"/>
      <c r="Q87" s="112"/>
      <c r="R87" s="112"/>
      <c r="S87" s="134"/>
      <c r="T87" s="134"/>
      <c r="U87" s="134"/>
      <c r="V87" s="126"/>
      <c r="W87" s="126"/>
      <c r="X87" s="126"/>
      <c r="Y87" s="126"/>
      <c r="Z87" s="126"/>
      <c r="AA87" s="126"/>
      <c r="AB87" s="126"/>
      <c r="AC87" s="126"/>
      <c r="AD87" s="255">
        <f t="shared" si="34"/>
        <v>0</v>
      </c>
      <c r="AE87" s="343">
        <v>5.42</v>
      </c>
      <c r="AF87" s="261">
        <f t="shared" si="35"/>
        <v>0</v>
      </c>
      <c r="AG87" s="361"/>
      <c r="AH87" s="221"/>
      <c r="AN87"/>
      <c r="AO87"/>
    </row>
    <row r="88" spans="1:41" s="1" customFormat="1" ht="50.1" customHeight="1" thickBot="1">
      <c r="A88" s="517"/>
      <c r="B88" s="404" t="s">
        <v>1127</v>
      </c>
      <c r="C88" s="117" t="s">
        <v>1218</v>
      </c>
      <c r="D88" s="150">
        <v>10</v>
      </c>
      <c r="E88" s="19"/>
      <c r="F88" s="58"/>
      <c r="G88" s="58"/>
      <c r="H88" s="58"/>
      <c r="I88" s="58"/>
      <c r="J88" s="127"/>
      <c r="K88" s="58"/>
      <c r="L88" s="127"/>
      <c r="M88" s="135"/>
      <c r="N88" s="145"/>
      <c r="O88" s="134"/>
      <c r="P88" s="139"/>
      <c r="Q88" s="112"/>
      <c r="R88" s="112"/>
      <c r="S88" s="134"/>
      <c r="T88" s="134"/>
      <c r="U88" s="134"/>
      <c r="V88" s="126"/>
      <c r="W88" s="126"/>
      <c r="X88" s="126"/>
      <c r="Y88" s="126"/>
      <c r="Z88" s="126"/>
      <c r="AA88" s="126"/>
      <c r="AB88" s="126"/>
      <c r="AC88" s="126"/>
      <c r="AD88" s="255">
        <f t="shared" si="34"/>
        <v>0</v>
      </c>
      <c r="AE88" s="343">
        <v>5.87</v>
      </c>
      <c r="AF88" s="261">
        <f t="shared" si="35"/>
        <v>0</v>
      </c>
      <c r="AG88" s="361"/>
      <c r="AH88" s="221"/>
      <c r="AN88"/>
      <c r="AO88"/>
    </row>
    <row r="89" spans="1:41" s="1" customFormat="1" ht="50.1" customHeight="1" thickBot="1">
      <c r="A89" s="468" t="s">
        <v>476</v>
      </c>
      <c r="B89" s="469"/>
      <c r="C89" s="470"/>
      <c r="D89" s="477" t="s">
        <v>477</v>
      </c>
      <c r="E89" s="77"/>
      <c r="F89" s="91" t="s">
        <v>480</v>
      </c>
      <c r="G89" s="91" t="s">
        <v>564</v>
      </c>
      <c r="H89" s="91" t="s">
        <v>1048</v>
      </c>
      <c r="I89" s="91" t="s">
        <v>736</v>
      </c>
      <c r="J89" s="91" t="s">
        <v>553</v>
      </c>
      <c r="K89" s="91" t="s">
        <v>1047</v>
      </c>
      <c r="L89" s="112"/>
      <c r="M89" s="112"/>
      <c r="N89" s="130"/>
      <c r="O89" s="130"/>
      <c r="P89" s="130"/>
      <c r="Q89" s="128"/>
      <c r="R89" s="128"/>
      <c r="S89" s="128"/>
      <c r="T89" s="128"/>
      <c r="U89" s="128"/>
      <c r="V89" s="128"/>
      <c r="W89" s="128"/>
      <c r="X89" s="128"/>
      <c r="Y89" s="144"/>
      <c r="Z89" s="144"/>
      <c r="AA89" s="128"/>
      <c r="AB89" s="128"/>
      <c r="AC89" s="128"/>
      <c r="AD89" s="32" t="s">
        <v>2</v>
      </c>
      <c r="AE89" s="341" t="s">
        <v>312</v>
      </c>
      <c r="AF89" s="260" t="s">
        <v>313</v>
      </c>
      <c r="AG89" s="361"/>
      <c r="AH89" s="221"/>
      <c r="AN89"/>
      <c r="AO89"/>
    </row>
    <row r="90" spans="1:41" s="1" customFormat="1" ht="50.1" customHeight="1" thickBot="1">
      <c r="A90" s="471"/>
      <c r="B90" s="472"/>
      <c r="C90" s="473"/>
      <c r="D90" s="478"/>
      <c r="E90" s="78"/>
      <c r="F90" s="92" t="s">
        <v>4</v>
      </c>
      <c r="G90" s="92" t="s">
        <v>55</v>
      </c>
      <c r="H90" s="92" t="s">
        <v>257</v>
      </c>
      <c r="I90" s="92" t="s">
        <v>737</v>
      </c>
      <c r="J90" s="104" t="s">
        <v>53</v>
      </c>
      <c r="K90" s="92" t="s">
        <v>366</v>
      </c>
      <c r="L90" s="112"/>
      <c r="M90" s="112"/>
      <c r="N90" s="135"/>
      <c r="O90" s="135"/>
      <c r="P90" s="135"/>
      <c r="Q90" s="112"/>
      <c r="R90" s="112"/>
      <c r="S90" s="112"/>
      <c r="T90" s="112"/>
      <c r="U90" s="112"/>
      <c r="V90" s="112"/>
      <c r="W90" s="112"/>
      <c r="X90" s="112"/>
      <c r="Y90" s="144"/>
      <c r="Z90" s="144"/>
      <c r="AA90" s="112"/>
      <c r="AB90" s="112"/>
      <c r="AC90" s="112"/>
      <c r="AD90" s="33"/>
      <c r="AE90" s="342"/>
      <c r="AF90" s="265"/>
      <c r="AG90" s="361"/>
      <c r="AH90" s="221"/>
      <c r="AN90"/>
      <c r="AO90"/>
    </row>
    <row r="91" spans="1:41" s="1" customFormat="1" ht="49.5" customHeight="1" thickBot="1">
      <c r="A91" s="474"/>
      <c r="B91" s="475"/>
      <c r="C91" s="476"/>
      <c r="D91" s="479"/>
      <c r="E91" s="79"/>
      <c r="F91" s="41"/>
      <c r="G91" s="7"/>
      <c r="H91" s="13"/>
      <c r="I91" s="7"/>
      <c r="J91" s="13"/>
      <c r="K91" s="205"/>
      <c r="L91" s="112"/>
      <c r="M91" s="112"/>
      <c r="N91" s="134"/>
      <c r="O91" s="126"/>
      <c r="P91" s="134"/>
      <c r="Q91" s="112"/>
      <c r="R91" s="112"/>
      <c r="S91" s="112"/>
      <c r="T91" s="112"/>
      <c r="U91" s="112"/>
      <c r="V91" s="112"/>
      <c r="W91" s="112"/>
      <c r="X91" s="112"/>
      <c r="Y91" s="145"/>
      <c r="Z91" s="145"/>
      <c r="AA91" s="112"/>
      <c r="AB91" s="112"/>
      <c r="AC91" s="112"/>
      <c r="AD91" s="33">
        <f>SUM(AD92:AD93)</f>
        <v>0</v>
      </c>
      <c r="AE91" s="33"/>
      <c r="AF91" s="445">
        <f t="shared" ref="AF91" si="36">SUM(AF92:AF93)</f>
        <v>0</v>
      </c>
      <c r="AG91" s="444">
        <f>AF91</f>
        <v>0</v>
      </c>
      <c r="AH91" s="221"/>
      <c r="AN91"/>
      <c r="AO91"/>
    </row>
    <row r="92" spans="1:41" s="3" customFormat="1" ht="149.25" customHeight="1" thickBot="1">
      <c r="A92" s="53"/>
      <c r="B92" s="405" t="s">
        <v>739</v>
      </c>
      <c r="C92" s="114" t="s">
        <v>1140</v>
      </c>
      <c r="D92" s="104">
        <v>10</v>
      </c>
      <c r="E92" s="20"/>
      <c r="F92" s="58"/>
      <c r="G92" s="58"/>
      <c r="H92" s="58"/>
      <c r="I92" s="58"/>
      <c r="J92" s="58"/>
      <c r="K92" s="58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45"/>
      <c r="Z92" s="145"/>
      <c r="AA92" s="112"/>
      <c r="AB92" s="112"/>
      <c r="AC92" s="112"/>
      <c r="AD92" s="255">
        <f t="shared" ref="AD92:AD93" si="37">SUM(ROUNDUP(F92/D92,0),ROUNDUP(G92/D92,0),ROUNDUP(H92/D92,0),ROUNDUP(I92/D92,0),ROUNDUP(J92/D92,0),ROUNDUP(K92/D92,0),ROUNDUP(L92/D92,0),ROUNDUP(M92/D92,0),ROUNDUP(N92/D92,0),ROUNDUP(O92/D92,0),ROUNDUP(P92/D92,0),ROUNDUP(Q92/D92,0),ROUNDUP(R92/D92,0),ROUNDUP(S92/D92,0),ROUNDUP(T92/D92,0),ROUNDUP(U92/D92,0),ROUNDUP(V92/D92,0),ROUNDUP(W92/D92,0),ROUNDUP(X92/D92,0),ROUNDUP(Y92/D92,0),ROUNDUP(Z92/D92,0),ROUNDUP(AA92/D92,0),ROUNDUP(AB92/D92,0),ROUNDUP(AC92/D92,0))*D92</f>
        <v>0</v>
      </c>
      <c r="AE92" s="343">
        <v>5.99</v>
      </c>
      <c r="AF92" s="261">
        <f t="shared" ref="AF92:AF93" si="38">AD92*AE92</f>
        <v>0</v>
      </c>
      <c r="AG92" s="361"/>
      <c r="AH92" s="221"/>
      <c r="AN92"/>
      <c r="AO92"/>
    </row>
    <row r="93" spans="1:41" s="3" customFormat="1" ht="157.5" customHeight="1" thickBot="1">
      <c r="A93" s="53"/>
      <c r="B93" s="405" t="s">
        <v>738</v>
      </c>
      <c r="C93" s="114" t="s">
        <v>1141</v>
      </c>
      <c r="D93" s="104">
        <v>10</v>
      </c>
      <c r="E93" s="2"/>
      <c r="F93" s="58"/>
      <c r="G93" s="58"/>
      <c r="H93" s="58"/>
      <c r="I93" s="58"/>
      <c r="J93" s="58"/>
      <c r="K93" s="58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255">
        <f t="shared" si="37"/>
        <v>0</v>
      </c>
      <c r="AE93" s="343">
        <v>4.99</v>
      </c>
      <c r="AF93" s="261">
        <f t="shared" si="38"/>
        <v>0</v>
      </c>
      <c r="AG93" s="361"/>
      <c r="AH93" s="221"/>
      <c r="AN93"/>
      <c r="AO93"/>
    </row>
    <row r="94" spans="1:41" ht="50.1" customHeight="1" thickBot="1">
      <c r="A94" s="501" t="s">
        <v>476</v>
      </c>
      <c r="B94" s="502"/>
      <c r="C94" s="503"/>
      <c r="D94" s="477" t="s">
        <v>477</v>
      </c>
      <c r="E94" s="9"/>
      <c r="F94" s="91" t="s">
        <v>479</v>
      </c>
      <c r="G94" s="91" t="s">
        <v>759</v>
      </c>
      <c r="H94" s="91" t="s">
        <v>525</v>
      </c>
      <c r="I94" s="91" t="s">
        <v>760</v>
      </c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32" t="s">
        <v>2</v>
      </c>
      <c r="AE94" s="341" t="s">
        <v>312</v>
      </c>
      <c r="AF94" s="260" t="s">
        <v>313</v>
      </c>
      <c r="AG94" s="361"/>
      <c r="AM94"/>
      <c r="AO94" s="71"/>
    </row>
    <row r="95" spans="1:41" ht="50.1" customHeight="1" thickBot="1">
      <c r="A95" s="504"/>
      <c r="B95" s="505"/>
      <c r="C95" s="506"/>
      <c r="D95" s="478"/>
      <c r="E95" s="9"/>
      <c r="F95" s="92" t="s">
        <v>4</v>
      </c>
      <c r="G95" s="92" t="s">
        <v>455</v>
      </c>
      <c r="H95" s="212" t="s">
        <v>473</v>
      </c>
      <c r="I95" s="92" t="s">
        <v>676</v>
      </c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33"/>
      <c r="AE95" s="342"/>
      <c r="AF95" s="249"/>
      <c r="AG95" s="361"/>
      <c r="AM95"/>
      <c r="AO95" s="71"/>
    </row>
    <row r="96" spans="1:41" ht="49.5" customHeight="1" thickBot="1">
      <c r="A96" s="507"/>
      <c r="B96" s="508"/>
      <c r="C96" s="509"/>
      <c r="D96" s="479"/>
      <c r="E96" s="9"/>
      <c r="F96" s="203"/>
      <c r="G96" s="204"/>
      <c r="H96" s="215"/>
      <c r="I96" s="204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33">
        <f>SUM(AD97:AD100)</f>
        <v>0</v>
      </c>
      <c r="AE96" s="33"/>
      <c r="AF96" s="445">
        <f t="shared" ref="AF96" si="39">SUM(AF97:AF100)</f>
        <v>0</v>
      </c>
      <c r="AG96" s="444">
        <f>AF96</f>
        <v>0</v>
      </c>
      <c r="AM96"/>
      <c r="AO96" s="71"/>
    </row>
    <row r="97" spans="1:41" ht="50.1" customHeight="1" thickBot="1">
      <c r="A97" s="550"/>
      <c r="B97" s="401" t="s">
        <v>1154</v>
      </c>
      <c r="C97" s="115" t="s">
        <v>1158</v>
      </c>
      <c r="D97" s="99">
        <v>5</v>
      </c>
      <c r="E97" s="9"/>
      <c r="F97" s="58"/>
      <c r="G97" s="58"/>
      <c r="H97" s="58"/>
      <c r="I97" s="58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255">
        <f t="shared" ref="AD97:AD100" si="40">SUM(ROUNDUP(F97/D97,0),ROUNDUP(G97/D97,0),ROUNDUP(H97/D97,0),ROUNDUP(I97/D97,0),ROUNDUP(J97/D97,0),ROUNDUP(K97/D97,0),ROUNDUP(L97/D97,0),ROUNDUP(M97/D97,0),ROUNDUP(N97/D97,0),ROUNDUP(O97/D97,0),ROUNDUP(P97/D97,0),ROUNDUP(Q97/D97,0),ROUNDUP(R97/D97,0),ROUNDUP(S97/D97,0),ROUNDUP(T97/D97,0),ROUNDUP(U97/D97,0),ROUNDUP(V97/D97,0),ROUNDUP(W97/D97,0),ROUNDUP(X97/D97,0),ROUNDUP(Y97/D97,0),ROUNDUP(Z97/D97,0),ROUNDUP(AA97/D97,0),ROUNDUP(AB97/D97,0),ROUNDUP(AC97/D97,0))*D97</f>
        <v>0</v>
      </c>
      <c r="AE97" s="343">
        <v>4.1900000000000004</v>
      </c>
      <c r="AF97" s="261">
        <f>AD97*AE97</f>
        <v>0</v>
      </c>
      <c r="AG97" s="361"/>
      <c r="AM97"/>
      <c r="AO97" s="71"/>
    </row>
    <row r="98" spans="1:41" ht="50.1" customHeight="1" thickBot="1">
      <c r="A98" s="523"/>
      <c r="B98" s="401" t="s">
        <v>1155</v>
      </c>
      <c r="C98" s="115" t="s">
        <v>1159</v>
      </c>
      <c r="D98" s="99">
        <v>3</v>
      </c>
      <c r="E98" s="9"/>
      <c r="F98" s="58"/>
      <c r="G98" s="58"/>
      <c r="H98" s="58"/>
      <c r="I98" s="58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255">
        <f t="shared" si="40"/>
        <v>0</v>
      </c>
      <c r="AE98" s="343">
        <v>8.35</v>
      </c>
      <c r="AF98" s="261">
        <f t="shared" ref="AF98" si="41">AD98*AE98</f>
        <v>0</v>
      </c>
      <c r="AG98" s="361"/>
      <c r="AM98"/>
      <c r="AO98" s="71"/>
    </row>
    <row r="99" spans="1:41" ht="50.1" customHeight="1" thickBot="1">
      <c r="A99" s="523"/>
      <c r="B99" s="401" t="s">
        <v>1156</v>
      </c>
      <c r="C99" s="115" t="s">
        <v>1160</v>
      </c>
      <c r="D99" s="99">
        <v>3</v>
      </c>
      <c r="E99" s="9"/>
      <c r="F99" s="58"/>
      <c r="G99" s="58"/>
      <c r="H99" s="58"/>
      <c r="I99" s="58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255">
        <f t="shared" si="40"/>
        <v>0</v>
      </c>
      <c r="AE99" s="343">
        <v>12.55</v>
      </c>
      <c r="AF99" s="261">
        <f>AD99*AE99</f>
        <v>0</v>
      </c>
      <c r="AG99" s="361"/>
      <c r="AM99"/>
      <c r="AO99" s="71"/>
    </row>
    <row r="100" spans="1:41" ht="50.1" customHeight="1" thickBot="1">
      <c r="A100" s="537"/>
      <c r="B100" s="401" t="s">
        <v>1157</v>
      </c>
      <c r="C100" s="115" t="s">
        <v>1161</v>
      </c>
      <c r="D100" s="99">
        <v>3</v>
      </c>
      <c r="E100" s="9"/>
      <c r="F100" s="58"/>
      <c r="G100" s="58"/>
      <c r="H100" s="58"/>
      <c r="I100" s="58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255">
        <f t="shared" si="40"/>
        <v>0</v>
      </c>
      <c r="AE100" s="343">
        <v>17.79</v>
      </c>
      <c r="AF100" s="261">
        <f t="shared" ref="AF100" si="42">AD100*AE100</f>
        <v>0</v>
      </c>
      <c r="AG100" s="361"/>
      <c r="AM100"/>
      <c r="AO100" s="71"/>
    </row>
    <row r="101" spans="1:41" ht="50.1" customHeight="1" thickBot="1">
      <c r="A101" s="501" t="s">
        <v>476</v>
      </c>
      <c r="B101" s="502"/>
      <c r="C101" s="503"/>
      <c r="D101" s="477" t="s">
        <v>477</v>
      </c>
      <c r="E101" s="9"/>
      <c r="F101" s="91" t="s">
        <v>479</v>
      </c>
      <c r="G101" s="91" t="s">
        <v>482</v>
      </c>
      <c r="H101" s="91" t="s">
        <v>488</v>
      </c>
      <c r="I101" s="91" t="s">
        <v>759</v>
      </c>
      <c r="J101" s="91" t="s">
        <v>525</v>
      </c>
      <c r="K101" s="91" t="s">
        <v>760</v>
      </c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32" t="s">
        <v>2</v>
      </c>
      <c r="AE101" s="341" t="s">
        <v>312</v>
      </c>
      <c r="AF101" s="260" t="s">
        <v>313</v>
      </c>
      <c r="AG101" s="361"/>
      <c r="AM101"/>
      <c r="AO101" s="71"/>
    </row>
    <row r="102" spans="1:41" ht="50.1" customHeight="1" thickBot="1">
      <c r="A102" s="504"/>
      <c r="B102" s="505"/>
      <c r="C102" s="506"/>
      <c r="D102" s="478"/>
      <c r="E102" s="9"/>
      <c r="F102" s="92" t="s">
        <v>4</v>
      </c>
      <c r="G102" s="92" t="s">
        <v>5</v>
      </c>
      <c r="H102" s="96" t="s">
        <v>366</v>
      </c>
      <c r="I102" s="92" t="s">
        <v>455</v>
      </c>
      <c r="J102" s="212" t="s">
        <v>473</v>
      </c>
      <c r="K102" s="92" t="s">
        <v>676</v>
      </c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33"/>
      <c r="AE102" s="342"/>
      <c r="AF102" s="249"/>
      <c r="AG102" s="361"/>
      <c r="AM102"/>
      <c r="AO102" s="71"/>
    </row>
    <row r="103" spans="1:41" ht="49.5" customHeight="1" thickBot="1">
      <c r="A103" s="507"/>
      <c r="B103" s="508"/>
      <c r="C103" s="509"/>
      <c r="D103" s="479"/>
      <c r="E103" s="9"/>
      <c r="F103" s="203"/>
      <c r="G103" s="204"/>
      <c r="H103" s="205"/>
      <c r="I103" s="204"/>
      <c r="J103" s="215"/>
      <c r="K103" s="204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33">
        <f>SUM(AD104:AD105)</f>
        <v>0</v>
      </c>
      <c r="AE103" s="33"/>
      <c r="AF103" s="445">
        <f t="shared" ref="AF103" si="43">SUM(AF104:AF105)</f>
        <v>0</v>
      </c>
      <c r="AG103" s="444">
        <f>AF103</f>
        <v>0</v>
      </c>
      <c r="AM103"/>
      <c r="AO103" s="71"/>
    </row>
    <row r="104" spans="1:41" ht="99.95" customHeight="1" thickBot="1">
      <c r="A104" s="522"/>
      <c r="B104" s="401" t="s">
        <v>993</v>
      </c>
      <c r="C104" s="115" t="s">
        <v>1072</v>
      </c>
      <c r="D104" s="99">
        <v>5</v>
      </c>
      <c r="E104" s="9"/>
      <c r="F104" s="58"/>
      <c r="G104" s="58"/>
      <c r="H104" s="58"/>
      <c r="I104" s="58"/>
      <c r="J104" s="58"/>
      <c r="K104" s="58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255">
        <f t="shared" ref="AD104:AD105" si="44">SUM(ROUNDUP(F104/D104,0),ROUNDUP(G104/D104,0),ROUNDUP(H104/D104,0),ROUNDUP(I104/D104,0),ROUNDUP(J104/D104,0),ROUNDUP(K104/D104,0),ROUNDUP(L104/D104,0),ROUNDUP(M104/D104,0),ROUNDUP(N104/D104,0),ROUNDUP(O104/D104,0),ROUNDUP(P104/D104,0),ROUNDUP(Q104/D104,0),ROUNDUP(R104/D104,0),ROUNDUP(S104/D104,0),ROUNDUP(T104/D104,0),ROUNDUP(U104/D104,0),ROUNDUP(V104/D104,0),ROUNDUP(W104/D104,0),ROUNDUP(X104/D104,0),ROUNDUP(Y104/D104,0),ROUNDUP(Z104/D104,0),ROUNDUP(AA104/D104,0),ROUNDUP(AB104/D104,0),ROUNDUP(AC104/D104,0))*D104</f>
        <v>0</v>
      </c>
      <c r="AE104" s="343">
        <v>5.9</v>
      </c>
      <c r="AF104" s="261">
        <f>AD104*AE104</f>
        <v>0</v>
      </c>
      <c r="AG104" s="361"/>
      <c r="AM104"/>
      <c r="AO104" s="71"/>
    </row>
    <row r="105" spans="1:41" ht="99.95" customHeight="1" thickBot="1">
      <c r="A105" s="537"/>
      <c r="B105" s="401" t="s">
        <v>994</v>
      </c>
      <c r="C105" s="115" t="s">
        <v>1073</v>
      </c>
      <c r="D105" s="99">
        <v>3</v>
      </c>
      <c r="E105" s="9"/>
      <c r="F105" s="58"/>
      <c r="G105" s="58"/>
      <c r="H105" s="58"/>
      <c r="I105" s="58"/>
      <c r="J105" s="58"/>
      <c r="K105" s="58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255">
        <f t="shared" si="44"/>
        <v>0</v>
      </c>
      <c r="AE105" s="343">
        <v>10.9</v>
      </c>
      <c r="AF105" s="261">
        <f t="shared" ref="AF105" si="45">AD105*AE105</f>
        <v>0</v>
      </c>
      <c r="AG105" s="361"/>
      <c r="AM105"/>
      <c r="AO105" s="71"/>
    </row>
    <row r="106" spans="1:41" ht="50.1" customHeight="1" thickBot="1">
      <c r="A106" s="501" t="s">
        <v>476</v>
      </c>
      <c r="B106" s="502"/>
      <c r="C106" s="503"/>
      <c r="D106" s="477" t="s">
        <v>477</v>
      </c>
      <c r="E106" s="9"/>
      <c r="F106" s="91" t="s">
        <v>479</v>
      </c>
      <c r="G106" s="91" t="s">
        <v>482</v>
      </c>
      <c r="H106" s="91" t="s">
        <v>488</v>
      </c>
      <c r="I106" s="91" t="s">
        <v>759</v>
      </c>
      <c r="J106" s="91" t="s">
        <v>525</v>
      </c>
      <c r="K106" s="91" t="s">
        <v>760</v>
      </c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32" t="s">
        <v>2</v>
      </c>
      <c r="AE106" s="341" t="s">
        <v>312</v>
      </c>
      <c r="AF106" s="260" t="s">
        <v>313</v>
      </c>
      <c r="AG106" s="361"/>
      <c r="AH106" s="221"/>
    </row>
    <row r="107" spans="1:41" ht="50.1" customHeight="1" thickBot="1">
      <c r="A107" s="504"/>
      <c r="B107" s="505"/>
      <c r="C107" s="506"/>
      <c r="D107" s="478"/>
      <c r="E107" s="9"/>
      <c r="F107" s="92" t="s">
        <v>4</v>
      </c>
      <c r="G107" s="92" t="s">
        <v>5</v>
      </c>
      <c r="H107" s="96" t="s">
        <v>366</v>
      </c>
      <c r="I107" s="92" t="s">
        <v>455</v>
      </c>
      <c r="J107" s="212" t="s">
        <v>473</v>
      </c>
      <c r="K107" s="92" t="s">
        <v>676</v>
      </c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33"/>
      <c r="AE107" s="342"/>
      <c r="AF107" s="249"/>
      <c r="AG107" s="361"/>
      <c r="AH107" s="221"/>
    </row>
    <row r="108" spans="1:41" ht="49.5" customHeight="1" thickBot="1">
      <c r="A108" s="507"/>
      <c r="B108" s="508"/>
      <c r="C108" s="509"/>
      <c r="D108" s="479"/>
      <c r="E108" s="9"/>
      <c r="F108" s="203"/>
      <c r="G108" s="204"/>
      <c r="H108" s="205"/>
      <c r="I108" s="204"/>
      <c r="J108" s="215"/>
      <c r="K108" s="204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33">
        <f>SUM(AD109:AD114)</f>
        <v>0</v>
      </c>
      <c r="AE108" s="33"/>
      <c r="AF108" s="445">
        <f t="shared" ref="AF108" si="46">SUM(AF109:AF114)</f>
        <v>0</v>
      </c>
      <c r="AG108" s="444">
        <f>AF108</f>
        <v>0</v>
      </c>
      <c r="AH108" s="221"/>
    </row>
    <row r="109" spans="1:41" ht="50.1" customHeight="1" thickBot="1">
      <c r="A109" s="522"/>
      <c r="B109" s="401" t="s">
        <v>999</v>
      </c>
      <c r="C109" s="115" t="s">
        <v>1033</v>
      </c>
      <c r="D109" s="99">
        <v>10</v>
      </c>
      <c r="E109" s="9"/>
      <c r="F109" s="58"/>
      <c r="G109" s="58"/>
      <c r="H109" s="58"/>
      <c r="I109" s="58"/>
      <c r="J109" s="58"/>
      <c r="K109" s="58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255">
        <f t="shared" ref="AD109:AD114" si="47">SUM(ROUNDUP(F109/D109,0),ROUNDUP(G109/D109,0),ROUNDUP(H109/D109,0),ROUNDUP(I109/D109,0),ROUNDUP(J109/D109,0),ROUNDUP(K109/D109,0),ROUNDUP(L109/D109,0),ROUNDUP(M109/D109,0),ROUNDUP(N109/D109,0),ROUNDUP(O109/D109,0),ROUNDUP(P109/D109,0),ROUNDUP(Q109/D109,0),ROUNDUP(R109/D109,0),ROUNDUP(S109/D109,0),ROUNDUP(T109/D109,0),ROUNDUP(U109/D109,0),ROUNDUP(V109/D109,0),ROUNDUP(W109/D109,0),ROUNDUP(X109/D109,0),ROUNDUP(Y109/D109,0),ROUNDUP(Z109/D109,0),ROUNDUP(AA109/D109,0),ROUNDUP(AB109/D109,0),ROUNDUP(AC109/D109,0))*D109</f>
        <v>0</v>
      </c>
      <c r="AE109" s="343">
        <v>2.95</v>
      </c>
      <c r="AF109" s="261">
        <f>AD109*AE109</f>
        <v>0</v>
      </c>
      <c r="AG109" s="361"/>
      <c r="AH109" s="221"/>
    </row>
    <row r="110" spans="1:41" ht="50.1" customHeight="1" thickBot="1">
      <c r="A110" s="523"/>
      <c r="B110" s="401" t="s">
        <v>1000</v>
      </c>
      <c r="C110" s="115" t="s">
        <v>1034</v>
      </c>
      <c r="D110" s="99">
        <v>10</v>
      </c>
      <c r="E110" s="9"/>
      <c r="F110" s="58"/>
      <c r="G110" s="58"/>
      <c r="H110" s="58"/>
      <c r="I110" s="58"/>
      <c r="J110" s="58"/>
      <c r="K110" s="58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255">
        <f t="shared" si="47"/>
        <v>0</v>
      </c>
      <c r="AE110" s="343">
        <v>3.96</v>
      </c>
      <c r="AF110" s="261">
        <f t="shared" ref="AF110:AF114" si="48">AD110*AE110</f>
        <v>0</v>
      </c>
      <c r="AG110" s="361"/>
      <c r="AH110" s="221"/>
    </row>
    <row r="111" spans="1:41" ht="50.1" customHeight="1" thickBot="1">
      <c r="A111" s="523"/>
      <c r="B111" s="401" t="s">
        <v>1001</v>
      </c>
      <c r="C111" s="115" t="s">
        <v>1035</v>
      </c>
      <c r="D111" s="99">
        <v>10</v>
      </c>
      <c r="E111" s="9"/>
      <c r="F111" s="58"/>
      <c r="G111" s="58"/>
      <c r="H111" s="58"/>
      <c r="I111" s="58"/>
      <c r="J111" s="58"/>
      <c r="K111" s="58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255">
        <f t="shared" si="47"/>
        <v>0</v>
      </c>
      <c r="AE111" s="343">
        <v>5.48</v>
      </c>
      <c r="AF111" s="261">
        <f t="shared" si="48"/>
        <v>0</v>
      </c>
      <c r="AG111" s="361"/>
      <c r="AH111" s="221"/>
    </row>
    <row r="112" spans="1:41" ht="50.1" customHeight="1" thickBot="1">
      <c r="A112" s="523"/>
      <c r="B112" s="401" t="s">
        <v>1002</v>
      </c>
      <c r="C112" s="115" t="s">
        <v>1036</v>
      </c>
      <c r="D112" s="99">
        <v>10</v>
      </c>
      <c r="E112" s="9"/>
      <c r="F112" s="58"/>
      <c r="G112" s="58"/>
      <c r="H112" s="58"/>
      <c r="I112" s="58"/>
      <c r="J112" s="58"/>
      <c r="K112" s="58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255">
        <f t="shared" si="47"/>
        <v>0</v>
      </c>
      <c r="AE112" s="343">
        <v>7.49</v>
      </c>
      <c r="AF112" s="261">
        <f t="shared" si="48"/>
        <v>0</v>
      </c>
      <c r="AG112" s="361"/>
      <c r="AH112" s="221"/>
    </row>
    <row r="113" spans="1:41" ht="50.1" customHeight="1" thickBot="1">
      <c r="A113" s="397"/>
      <c r="B113" s="401" t="s">
        <v>1186</v>
      </c>
      <c r="C113" s="115" t="s">
        <v>1191</v>
      </c>
      <c r="D113" s="99">
        <v>5</v>
      </c>
      <c r="E113" s="315"/>
      <c r="F113" s="58"/>
      <c r="G113" s="112"/>
      <c r="H113" s="112"/>
      <c r="I113" s="58"/>
      <c r="J113" s="112"/>
      <c r="K113" s="58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255">
        <f t="shared" si="47"/>
        <v>0</v>
      </c>
      <c r="AE113" s="343">
        <v>9.19</v>
      </c>
      <c r="AF113" s="261">
        <f t="shared" si="48"/>
        <v>0</v>
      </c>
      <c r="AG113" s="361"/>
      <c r="AH113" s="221"/>
    </row>
    <row r="114" spans="1:41" ht="50.1" customHeight="1" thickBot="1">
      <c r="A114" s="253"/>
      <c r="B114" s="401" t="s">
        <v>1187</v>
      </c>
      <c r="C114" s="115" t="s">
        <v>1192</v>
      </c>
      <c r="D114" s="99">
        <v>5</v>
      </c>
      <c r="E114" s="315"/>
      <c r="F114" s="58"/>
      <c r="G114" s="112"/>
      <c r="H114" s="112"/>
      <c r="I114" s="58"/>
      <c r="J114" s="112"/>
      <c r="K114" s="58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255">
        <f t="shared" si="47"/>
        <v>0</v>
      </c>
      <c r="AE114" s="343">
        <v>13.64</v>
      </c>
      <c r="AF114" s="261">
        <f t="shared" si="48"/>
        <v>0</v>
      </c>
      <c r="AG114" s="361"/>
      <c r="AH114" s="221"/>
    </row>
    <row r="115" spans="1:41" ht="50.1" customHeight="1" thickBot="1">
      <c r="A115" s="501" t="s">
        <v>476</v>
      </c>
      <c r="B115" s="502"/>
      <c r="C115" s="503"/>
      <c r="D115" s="477" t="s">
        <v>477</v>
      </c>
      <c r="E115" s="9"/>
      <c r="F115" s="91" t="s">
        <v>479</v>
      </c>
      <c r="G115" s="100" t="s">
        <v>488</v>
      </c>
      <c r="H115" s="91" t="s">
        <v>759</v>
      </c>
      <c r="I115" s="91" t="s">
        <v>760</v>
      </c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32" t="s">
        <v>2</v>
      </c>
      <c r="AE115" s="341" t="s">
        <v>312</v>
      </c>
      <c r="AF115" s="260" t="s">
        <v>313</v>
      </c>
      <c r="AG115" s="361"/>
      <c r="AH115" s="221"/>
    </row>
    <row r="116" spans="1:41" ht="50.1" customHeight="1" thickBot="1">
      <c r="A116" s="504"/>
      <c r="B116" s="505"/>
      <c r="C116" s="506"/>
      <c r="D116" s="478"/>
      <c r="E116" s="9"/>
      <c r="F116" s="92" t="s">
        <v>4</v>
      </c>
      <c r="G116" s="92" t="s">
        <v>366</v>
      </c>
      <c r="H116" s="92" t="s">
        <v>455</v>
      </c>
      <c r="I116" s="92" t="s">
        <v>676</v>
      </c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33"/>
      <c r="AE116" s="342"/>
      <c r="AF116" s="261"/>
      <c r="AG116" s="361"/>
      <c r="AH116" s="221"/>
    </row>
    <row r="117" spans="1:41" ht="54" customHeight="1" thickBot="1">
      <c r="A117" s="507"/>
      <c r="B117" s="508"/>
      <c r="C117" s="509"/>
      <c r="D117" s="479"/>
      <c r="E117" s="9"/>
      <c r="F117" s="203"/>
      <c r="G117" s="205"/>
      <c r="H117" s="204"/>
      <c r="I117" s="204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33">
        <f>SUM(AD118:AD120)</f>
        <v>0</v>
      </c>
      <c r="AE117" s="33"/>
      <c r="AF117" s="445">
        <f t="shared" ref="AF117" si="49">SUM(AF118:AF120)</f>
        <v>0</v>
      </c>
      <c r="AG117" s="444">
        <f>AF117</f>
        <v>0</v>
      </c>
      <c r="AH117" s="221"/>
    </row>
    <row r="118" spans="1:41" ht="75" customHeight="1" thickBot="1">
      <c r="A118" s="522"/>
      <c r="B118" s="401" t="s">
        <v>1017</v>
      </c>
      <c r="C118" s="115" t="s">
        <v>1030</v>
      </c>
      <c r="D118" s="99">
        <v>5</v>
      </c>
      <c r="E118" s="9"/>
      <c r="F118" s="58"/>
      <c r="G118" s="58"/>
      <c r="H118" s="58"/>
      <c r="I118" s="58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255">
        <f t="shared" ref="AD118:AD120" si="50">SUM(ROUNDUP(F118/D118,0),ROUNDUP(G118/D118,0),ROUNDUP(H118/D118,0),ROUNDUP(I118/D118,0),ROUNDUP(J118/D118,0),ROUNDUP(K118/D118,0),ROUNDUP(L118/D118,0),ROUNDUP(M118/D118,0),ROUNDUP(N118/D118,0),ROUNDUP(O118/D118,0),ROUNDUP(P118/D118,0),ROUNDUP(Q118/D118,0),ROUNDUP(R118/D118,0),ROUNDUP(S118/D118,0),ROUNDUP(T118/D118,0),ROUNDUP(U118/D118,0),ROUNDUP(V118/D118,0),ROUNDUP(W118/D118,0),ROUNDUP(X118/D118,0),ROUNDUP(Y118/D118,0),ROUNDUP(Z118/D118,0),ROUNDUP(AA118/D118,0),ROUNDUP(AB118/D118,0),ROUNDUP(AC118/D118,0))*D118</f>
        <v>0</v>
      </c>
      <c r="AE118" s="343">
        <v>10.02</v>
      </c>
      <c r="AF118" s="261">
        <f t="shared" ref="AF118:AF120" si="51">AD118*AE118</f>
        <v>0</v>
      </c>
      <c r="AG118" s="361"/>
    </row>
    <row r="119" spans="1:41" ht="75" customHeight="1" thickBot="1">
      <c r="A119" s="523"/>
      <c r="B119" s="401" t="s">
        <v>648</v>
      </c>
      <c r="C119" s="115" t="s">
        <v>1031</v>
      </c>
      <c r="D119" s="99">
        <v>5</v>
      </c>
      <c r="E119" s="9"/>
      <c r="F119" s="58"/>
      <c r="G119" s="58"/>
      <c r="H119" s="58"/>
      <c r="I119" s="58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255">
        <f t="shared" si="50"/>
        <v>0</v>
      </c>
      <c r="AE119" s="343">
        <v>14.95</v>
      </c>
      <c r="AF119" s="261">
        <f t="shared" si="51"/>
        <v>0</v>
      </c>
      <c r="AG119" s="361"/>
      <c r="AH119" s="222"/>
    </row>
    <row r="120" spans="1:41" ht="75" customHeight="1" thickBot="1">
      <c r="A120" s="537"/>
      <c r="B120" s="401" t="s">
        <v>649</v>
      </c>
      <c r="C120" s="115" t="s">
        <v>1032</v>
      </c>
      <c r="D120" s="99">
        <v>5</v>
      </c>
      <c r="E120" s="9"/>
      <c r="F120" s="58"/>
      <c r="G120" s="58"/>
      <c r="H120" s="58"/>
      <c r="I120" s="58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255">
        <f t="shared" si="50"/>
        <v>0</v>
      </c>
      <c r="AE120" s="343">
        <v>23.9</v>
      </c>
      <c r="AF120" s="261">
        <f t="shared" si="51"/>
        <v>0</v>
      </c>
      <c r="AG120" s="361"/>
      <c r="AH120" s="213"/>
    </row>
    <row r="121" spans="1:41" ht="50.1" customHeight="1" thickBot="1">
      <c r="A121" s="501" t="s">
        <v>476</v>
      </c>
      <c r="B121" s="502"/>
      <c r="C121" s="503"/>
      <c r="D121" s="477" t="s">
        <v>477</v>
      </c>
      <c r="E121" s="9"/>
      <c r="F121" s="91" t="s">
        <v>479</v>
      </c>
      <c r="G121" s="100" t="s">
        <v>488</v>
      </c>
      <c r="H121" s="91" t="s">
        <v>759</v>
      </c>
      <c r="I121" s="91" t="s">
        <v>760</v>
      </c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32" t="s">
        <v>2</v>
      </c>
      <c r="AE121" s="341" t="s">
        <v>312</v>
      </c>
      <c r="AF121" s="260" t="s">
        <v>313</v>
      </c>
      <c r="AG121" s="361"/>
      <c r="AH121" s="221"/>
    </row>
    <row r="122" spans="1:41" ht="50.1" customHeight="1" thickBot="1">
      <c r="A122" s="504"/>
      <c r="B122" s="505"/>
      <c r="C122" s="506"/>
      <c r="D122" s="478"/>
      <c r="E122" s="9"/>
      <c r="F122" s="92" t="s">
        <v>4</v>
      </c>
      <c r="G122" s="92" t="s">
        <v>366</v>
      </c>
      <c r="H122" s="92" t="s">
        <v>455</v>
      </c>
      <c r="I122" s="92" t="s">
        <v>676</v>
      </c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33"/>
      <c r="AE122" s="342"/>
      <c r="AF122" s="261"/>
      <c r="AG122" s="361"/>
      <c r="AH122" s="221"/>
    </row>
    <row r="123" spans="1:41" ht="53.25" customHeight="1" thickBot="1">
      <c r="A123" s="507"/>
      <c r="B123" s="508"/>
      <c r="C123" s="509"/>
      <c r="D123" s="479"/>
      <c r="E123" s="9"/>
      <c r="F123" s="203"/>
      <c r="G123" s="205"/>
      <c r="H123" s="204"/>
      <c r="I123" s="204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33">
        <f>SUM(AD124:AD126)</f>
        <v>0</v>
      </c>
      <c r="AE123" s="33"/>
      <c r="AF123" s="445">
        <f t="shared" ref="AF123" si="52">SUM(AF124:AF126)</f>
        <v>0</v>
      </c>
      <c r="AG123" s="444">
        <f>AF123</f>
        <v>0</v>
      </c>
      <c r="AH123" s="221"/>
    </row>
    <row r="124" spans="1:41" ht="75" customHeight="1" thickBot="1">
      <c r="A124" s="522"/>
      <c r="B124" s="401" t="s">
        <v>1018</v>
      </c>
      <c r="C124" s="115" t="s">
        <v>1037</v>
      </c>
      <c r="D124" s="99">
        <v>5</v>
      </c>
      <c r="E124" s="9"/>
      <c r="F124" s="58"/>
      <c r="G124" s="58"/>
      <c r="H124" s="58"/>
      <c r="I124" s="58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255">
        <f t="shared" ref="AD124:AD126" si="53">SUM(ROUNDUP(F124/D124,0),ROUNDUP(G124/D124,0),ROUNDUP(H124/D124,0),ROUNDUP(I124/D124,0),ROUNDUP(J124/D124,0),ROUNDUP(K124/D124,0),ROUNDUP(L124/D124,0),ROUNDUP(M124/D124,0),ROUNDUP(N124/D124,0),ROUNDUP(O124/D124,0),ROUNDUP(P124/D124,0),ROUNDUP(Q124/D124,0),ROUNDUP(R124/D124,0),ROUNDUP(S124/D124,0),ROUNDUP(T124/D124,0),ROUNDUP(U124/D124,0),ROUNDUP(V124/D124,0),ROUNDUP(W124/D124,0),ROUNDUP(X124/D124,0),ROUNDUP(Y124/D124,0),ROUNDUP(Z124/D124,0),ROUNDUP(AA124/D124,0),ROUNDUP(AB124/D124,0),ROUNDUP(AC124/D124,0))*D124</f>
        <v>0</v>
      </c>
      <c r="AE124" s="343">
        <v>10.77</v>
      </c>
      <c r="AF124" s="261">
        <f t="shared" ref="AF124:AF126" si="54">AD124*AE124</f>
        <v>0</v>
      </c>
      <c r="AG124" s="361"/>
      <c r="AH124" s="221"/>
    </row>
    <row r="125" spans="1:41" ht="75" customHeight="1" thickBot="1">
      <c r="A125" s="523"/>
      <c r="B125" s="403" t="s">
        <v>650</v>
      </c>
      <c r="C125" s="115" t="s">
        <v>1038</v>
      </c>
      <c r="D125" s="99">
        <v>5</v>
      </c>
      <c r="E125" s="9"/>
      <c r="F125" s="58"/>
      <c r="G125" s="58"/>
      <c r="H125" s="58"/>
      <c r="I125" s="58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255">
        <f t="shared" si="53"/>
        <v>0</v>
      </c>
      <c r="AE125" s="343">
        <v>15.98</v>
      </c>
      <c r="AF125" s="261">
        <f t="shared" si="54"/>
        <v>0</v>
      </c>
      <c r="AG125" s="361"/>
      <c r="AH125" s="221"/>
    </row>
    <row r="126" spans="1:41" ht="75" customHeight="1" thickBot="1">
      <c r="A126" s="537"/>
      <c r="B126" s="403" t="s">
        <v>651</v>
      </c>
      <c r="C126" s="115" t="s">
        <v>1039</v>
      </c>
      <c r="D126" s="99">
        <v>5</v>
      </c>
      <c r="E126" s="9"/>
      <c r="F126" s="58"/>
      <c r="G126" s="58"/>
      <c r="H126" s="58"/>
      <c r="I126" s="58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255">
        <f t="shared" si="53"/>
        <v>0</v>
      </c>
      <c r="AE126" s="343">
        <v>25.9</v>
      </c>
      <c r="AF126" s="261">
        <f t="shared" si="54"/>
        <v>0</v>
      </c>
      <c r="AG126" s="361"/>
      <c r="AH126" s="221"/>
    </row>
    <row r="127" spans="1:41" ht="50.1" customHeight="1" thickBot="1">
      <c r="A127" s="501" t="s">
        <v>476</v>
      </c>
      <c r="B127" s="502"/>
      <c r="C127" s="503"/>
      <c r="D127" s="477" t="s">
        <v>477</v>
      </c>
      <c r="E127" s="83"/>
      <c r="F127" s="91" t="s">
        <v>479</v>
      </c>
      <c r="G127" s="91" t="s">
        <v>482</v>
      </c>
      <c r="H127" s="100" t="s">
        <v>488</v>
      </c>
      <c r="I127" s="111" t="s">
        <v>524</v>
      </c>
      <c r="J127" s="91" t="s">
        <v>525</v>
      </c>
      <c r="K127" s="91" t="s">
        <v>760</v>
      </c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32" t="s">
        <v>2</v>
      </c>
      <c r="AE127" s="341" t="s">
        <v>312</v>
      </c>
      <c r="AF127" s="260" t="s">
        <v>313</v>
      </c>
      <c r="AG127" s="361"/>
      <c r="AL127"/>
      <c r="AN127" s="71"/>
      <c r="AO127" s="71"/>
    </row>
    <row r="128" spans="1:41" ht="50.1" customHeight="1" thickBot="1">
      <c r="A128" s="504"/>
      <c r="B128" s="505"/>
      <c r="C128" s="506"/>
      <c r="D128" s="478"/>
      <c r="E128" s="83"/>
      <c r="F128" s="92" t="s">
        <v>4</v>
      </c>
      <c r="G128" s="92" t="s">
        <v>5</v>
      </c>
      <c r="H128" s="92" t="s">
        <v>366</v>
      </c>
      <c r="I128" s="92" t="s">
        <v>455</v>
      </c>
      <c r="J128" s="212" t="s">
        <v>473</v>
      </c>
      <c r="K128" s="92" t="s">
        <v>676</v>
      </c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33"/>
      <c r="AE128" s="342"/>
      <c r="AF128" s="261"/>
      <c r="AG128" s="361"/>
      <c r="AL128"/>
      <c r="AN128" s="71"/>
      <c r="AO128" s="71"/>
    </row>
    <row r="129" spans="1:41" ht="48" customHeight="1" thickBot="1">
      <c r="A129" s="507"/>
      <c r="B129" s="508"/>
      <c r="C129" s="509"/>
      <c r="D129" s="479"/>
      <c r="E129" s="83"/>
      <c r="F129" s="17"/>
      <c r="G129" s="204"/>
      <c r="H129" s="64"/>
      <c r="I129" s="214"/>
      <c r="J129" s="215"/>
      <c r="K129" s="204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33">
        <f>SUM(AD130:AD134)</f>
        <v>0</v>
      </c>
      <c r="AE129" s="33"/>
      <c r="AF129" s="445">
        <f t="shared" ref="AF129" si="55">SUM(AF130:AF134)</f>
        <v>0</v>
      </c>
      <c r="AG129" s="444">
        <f>AF129</f>
        <v>0</v>
      </c>
      <c r="AL129"/>
      <c r="AN129" s="71"/>
      <c r="AO129" s="71"/>
    </row>
    <row r="130" spans="1:41" ht="49.5" customHeight="1" thickBot="1">
      <c r="A130" s="522"/>
      <c r="B130" s="401" t="s">
        <v>450</v>
      </c>
      <c r="C130" s="115" t="s">
        <v>1040</v>
      </c>
      <c r="D130" s="99">
        <v>10</v>
      </c>
      <c r="E130" s="204"/>
      <c r="F130" s="58"/>
      <c r="G130" s="58"/>
      <c r="H130" s="58"/>
      <c r="I130" s="58"/>
      <c r="J130" s="58"/>
      <c r="K130" s="58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255">
        <f t="shared" ref="AD130:AD134" si="56">SUM(ROUNDUP(F130/D130,0),ROUNDUP(G130/D130,0),ROUNDUP(H130/D130,0),ROUNDUP(I130/D130,0),ROUNDUP(J130/D130,0),ROUNDUP(K130/D130,0),ROUNDUP(L130/D130,0),ROUNDUP(M130/D130,0),ROUNDUP(N130/D130,0),ROUNDUP(O130/D130,0),ROUNDUP(P130/D130,0),ROUNDUP(Q130/D130,0),ROUNDUP(R130/D130,0),ROUNDUP(S130/D130,0),ROUNDUP(T130/D130,0),ROUNDUP(U130/D130,0),ROUNDUP(V130/D130,0),ROUNDUP(W130/D130,0),ROUNDUP(X130/D130,0),ROUNDUP(Y130/D130,0),ROUNDUP(Z130/D130,0),ROUNDUP(AA130/D130,0),ROUNDUP(AB130/D130,0),ROUNDUP(AC130/D130,0))*D130</f>
        <v>0</v>
      </c>
      <c r="AE130" s="343">
        <v>2.73</v>
      </c>
      <c r="AF130" s="261">
        <f t="shared" ref="AF130:AF134" si="57">AD130*AE130</f>
        <v>0</v>
      </c>
      <c r="AG130" s="361"/>
      <c r="AL130"/>
      <c r="AN130" s="71"/>
      <c r="AO130" s="71"/>
    </row>
    <row r="131" spans="1:41" ht="50.1" customHeight="1" thickBot="1">
      <c r="A131" s="523"/>
      <c r="B131" s="401" t="s">
        <v>451</v>
      </c>
      <c r="C131" s="115" t="s">
        <v>1041</v>
      </c>
      <c r="D131" s="99">
        <v>10</v>
      </c>
      <c r="E131" s="204"/>
      <c r="F131" s="58"/>
      <c r="G131" s="58"/>
      <c r="H131" s="58"/>
      <c r="I131" s="58"/>
      <c r="J131" s="58"/>
      <c r="K131" s="58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255">
        <f t="shared" si="56"/>
        <v>0</v>
      </c>
      <c r="AE131" s="343">
        <v>3.74</v>
      </c>
      <c r="AF131" s="261">
        <f t="shared" si="57"/>
        <v>0</v>
      </c>
      <c r="AG131" s="361"/>
      <c r="AL131"/>
      <c r="AN131" s="71"/>
      <c r="AO131" s="71"/>
    </row>
    <row r="132" spans="1:41" ht="50.1" customHeight="1" thickBot="1">
      <c r="A132" s="523"/>
      <c r="B132" s="401" t="s">
        <v>452</v>
      </c>
      <c r="C132" s="115" t="s">
        <v>1042</v>
      </c>
      <c r="D132" s="99">
        <v>10</v>
      </c>
      <c r="E132" s="204"/>
      <c r="F132" s="58"/>
      <c r="G132" s="58"/>
      <c r="H132" s="58"/>
      <c r="I132" s="58"/>
      <c r="J132" s="58"/>
      <c r="K132" s="58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255">
        <f t="shared" si="56"/>
        <v>0</v>
      </c>
      <c r="AE132" s="343">
        <v>5.22</v>
      </c>
      <c r="AF132" s="261">
        <f t="shared" si="57"/>
        <v>0</v>
      </c>
      <c r="AG132" s="361"/>
      <c r="AL132"/>
      <c r="AN132" s="71"/>
      <c r="AO132" s="71"/>
    </row>
    <row r="133" spans="1:41" ht="50.1" customHeight="1" thickBot="1">
      <c r="A133" s="523"/>
      <c r="B133" s="401" t="s">
        <v>453</v>
      </c>
      <c r="C133" s="115" t="s">
        <v>1043</v>
      </c>
      <c r="D133" s="99">
        <v>5</v>
      </c>
      <c r="E133" s="204"/>
      <c r="F133" s="58"/>
      <c r="G133" s="58"/>
      <c r="H133" s="58"/>
      <c r="I133" s="58"/>
      <c r="J133" s="58"/>
      <c r="K133" s="58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255">
        <f t="shared" si="56"/>
        <v>0</v>
      </c>
      <c r="AE133" s="343">
        <v>7.7</v>
      </c>
      <c r="AF133" s="261">
        <f t="shared" si="57"/>
        <v>0</v>
      </c>
      <c r="AG133" s="361"/>
      <c r="AL133"/>
      <c r="AN133" s="71"/>
      <c r="AO133" s="71"/>
    </row>
    <row r="134" spans="1:41" ht="50.1" customHeight="1" thickBot="1">
      <c r="A134" s="524"/>
      <c r="B134" s="401" t="s">
        <v>454</v>
      </c>
      <c r="C134" s="115" t="s">
        <v>1044</v>
      </c>
      <c r="D134" s="99">
        <v>5</v>
      </c>
      <c r="E134" s="204"/>
      <c r="F134" s="58"/>
      <c r="G134" s="58"/>
      <c r="H134" s="58"/>
      <c r="I134" s="58"/>
      <c r="J134" s="58"/>
      <c r="K134" s="58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255">
        <f t="shared" si="56"/>
        <v>0</v>
      </c>
      <c r="AE134" s="343">
        <v>15.63</v>
      </c>
      <c r="AF134" s="261">
        <f t="shared" si="57"/>
        <v>0</v>
      </c>
      <c r="AG134" s="361"/>
      <c r="AL134"/>
      <c r="AN134" s="71"/>
      <c r="AO134" s="71"/>
    </row>
    <row r="135" spans="1:41" ht="50.1" customHeight="1" thickBot="1">
      <c r="A135" s="501" t="s">
        <v>476</v>
      </c>
      <c r="B135" s="502"/>
      <c r="C135" s="503"/>
      <c r="D135" s="477" t="s">
        <v>477</v>
      </c>
      <c r="E135" s="9"/>
      <c r="F135" s="91" t="s">
        <v>479</v>
      </c>
      <c r="G135" s="91" t="s">
        <v>482</v>
      </c>
      <c r="H135" s="100" t="s">
        <v>488</v>
      </c>
      <c r="I135" s="91" t="s">
        <v>759</v>
      </c>
      <c r="J135" s="91" t="s">
        <v>525</v>
      </c>
      <c r="K135" s="91" t="s">
        <v>760</v>
      </c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32" t="s">
        <v>2</v>
      </c>
      <c r="AE135" s="341" t="s">
        <v>312</v>
      </c>
      <c r="AF135" s="260" t="s">
        <v>313</v>
      </c>
      <c r="AG135" s="361"/>
      <c r="AH135" s="221"/>
    </row>
    <row r="136" spans="1:41" ht="50.1" customHeight="1" thickBot="1">
      <c r="A136" s="504"/>
      <c r="B136" s="505"/>
      <c r="C136" s="506"/>
      <c r="D136" s="478"/>
      <c r="E136" s="9"/>
      <c r="F136" s="92" t="s">
        <v>4</v>
      </c>
      <c r="G136" s="92" t="s">
        <v>5</v>
      </c>
      <c r="H136" s="96" t="s">
        <v>366</v>
      </c>
      <c r="I136" s="92" t="s">
        <v>455</v>
      </c>
      <c r="J136" s="212" t="s">
        <v>473</v>
      </c>
      <c r="K136" s="92" t="s">
        <v>676</v>
      </c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33"/>
      <c r="AE136" s="342"/>
      <c r="AF136" s="261"/>
      <c r="AG136" s="361"/>
      <c r="AH136" s="221"/>
    </row>
    <row r="137" spans="1:41" ht="51.75" customHeight="1" thickBot="1">
      <c r="A137" s="507"/>
      <c r="B137" s="508"/>
      <c r="C137" s="509"/>
      <c r="D137" s="479"/>
      <c r="E137" s="9"/>
      <c r="F137" s="203"/>
      <c r="G137" s="204"/>
      <c r="H137" s="205"/>
      <c r="I137" s="204"/>
      <c r="J137" s="215"/>
      <c r="K137" s="204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33">
        <f>SUM(AD138)</f>
        <v>0</v>
      </c>
      <c r="AE137" s="33"/>
      <c r="AF137" s="445">
        <f t="shared" ref="AF137" si="58">SUM(AF138)</f>
        <v>0</v>
      </c>
      <c r="AG137" s="444">
        <f>AF137</f>
        <v>0</v>
      </c>
      <c r="AH137" s="221"/>
    </row>
    <row r="138" spans="1:41" ht="120" customHeight="1" thickBot="1">
      <c r="A138" s="253"/>
      <c r="B138" s="403" t="s">
        <v>652</v>
      </c>
      <c r="C138" s="115" t="s">
        <v>1219</v>
      </c>
      <c r="D138" s="99">
        <v>10</v>
      </c>
      <c r="E138" s="9"/>
      <c r="F138" s="58"/>
      <c r="G138" s="58"/>
      <c r="H138" s="58"/>
      <c r="I138" s="58"/>
      <c r="J138" s="58"/>
      <c r="K138" s="58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255">
        <f t="shared" ref="AD138" si="59">SUM(ROUNDUP(F138/D138,0),ROUNDUP(G138/D138,0),ROUNDUP(H138/D138,0),ROUNDUP(I138/D138,0),ROUNDUP(J138/D138,0),ROUNDUP(K138/D138,0),ROUNDUP(L138/D138,0),ROUNDUP(M138/D138,0),ROUNDUP(N138/D138,0),ROUNDUP(O138/D138,0),ROUNDUP(P138/D138,0),ROUNDUP(Q138/D138,0),ROUNDUP(R138/D138,0),ROUNDUP(S138/D138,0),ROUNDUP(T138/D138,0),ROUNDUP(U138/D138,0),ROUNDUP(V138/D138,0),ROUNDUP(W138/D138,0),ROUNDUP(X138/D138,0),ROUNDUP(Y138/D138,0),ROUNDUP(Z138/D138,0),ROUNDUP(AA138/D138,0),ROUNDUP(AB138/D138,0),ROUNDUP(AC138/D138,0))*D138</f>
        <v>0</v>
      </c>
      <c r="AE138" s="343">
        <v>7.16</v>
      </c>
      <c r="AF138" s="261">
        <f>AD138*AE138</f>
        <v>0</v>
      </c>
      <c r="AG138" s="361"/>
      <c r="AH138" s="221"/>
    </row>
    <row r="139" spans="1:41" ht="50.1" customHeight="1" thickBot="1">
      <c r="A139" s="501" t="s">
        <v>476</v>
      </c>
      <c r="B139" s="502"/>
      <c r="C139" s="503"/>
      <c r="D139" s="477" t="s">
        <v>477</v>
      </c>
      <c r="E139" s="9"/>
      <c r="F139" s="91" t="s">
        <v>479</v>
      </c>
      <c r="G139" s="91" t="s">
        <v>482</v>
      </c>
      <c r="H139" s="91" t="s">
        <v>488</v>
      </c>
      <c r="I139" s="91" t="s">
        <v>759</v>
      </c>
      <c r="J139" s="91" t="s">
        <v>525</v>
      </c>
      <c r="K139" s="91" t="s">
        <v>760</v>
      </c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32" t="s">
        <v>2</v>
      </c>
      <c r="AE139" s="341" t="s">
        <v>312</v>
      </c>
      <c r="AF139" s="260" t="s">
        <v>313</v>
      </c>
      <c r="AG139" s="361"/>
      <c r="AH139" s="221"/>
    </row>
    <row r="140" spans="1:41" ht="50.1" customHeight="1" thickBot="1">
      <c r="A140" s="504"/>
      <c r="B140" s="505"/>
      <c r="C140" s="506"/>
      <c r="D140" s="478"/>
      <c r="E140" s="9"/>
      <c r="F140" s="92" t="s">
        <v>4</v>
      </c>
      <c r="G140" s="92" t="s">
        <v>5</v>
      </c>
      <c r="H140" s="96" t="s">
        <v>366</v>
      </c>
      <c r="I140" s="92" t="s">
        <v>455</v>
      </c>
      <c r="J140" s="212" t="s">
        <v>473</v>
      </c>
      <c r="K140" s="92" t="s">
        <v>676</v>
      </c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33"/>
      <c r="AE140" s="342"/>
      <c r="AF140" s="249"/>
      <c r="AG140" s="361"/>
      <c r="AH140" s="221"/>
    </row>
    <row r="141" spans="1:41" ht="49.5" customHeight="1" thickBot="1">
      <c r="A141" s="507"/>
      <c r="B141" s="508"/>
      <c r="C141" s="509"/>
      <c r="D141" s="479"/>
      <c r="E141" s="9"/>
      <c r="F141" s="203"/>
      <c r="G141" s="204"/>
      <c r="H141" s="205"/>
      <c r="I141" s="204"/>
      <c r="J141" s="215"/>
      <c r="K141" s="204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33">
        <f>SUM(AD142:AD147)</f>
        <v>0</v>
      </c>
      <c r="AE141" s="33"/>
      <c r="AF141" s="445">
        <f t="shared" ref="AF141" si="60">SUM(AF142:AF147)</f>
        <v>0</v>
      </c>
      <c r="AG141" s="444">
        <f>AF141</f>
        <v>0</v>
      </c>
      <c r="AH141" s="221"/>
    </row>
    <row r="142" spans="1:41" ht="50.1" customHeight="1" thickBot="1">
      <c r="A142" s="522"/>
      <c r="B142" s="403" t="s">
        <v>641</v>
      </c>
      <c r="C142" s="115" t="s">
        <v>1066</v>
      </c>
      <c r="D142" s="99">
        <v>10</v>
      </c>
      <c r="E142" s="9"/>
      <c r="F142" s="58"/>
      <c r="G142" s="58"/>
      <c r="H142" s="58"/>
      <c r="I142" s="58"/>
      <c r="J142" s="58"/>
      <c r="K142" s="58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255">
        <f t="shared" ref="AD142:AD147" si="61">SUM(ROUNDUP(F142/D142,0),ROUNDUP(G142/D142,0),ROUNDUP(H142/D142,0),ROUNDUP(I142/D142,0),ROUNDUP(J142/D142,0),ROUNDUP(K142/D142,0),ROUNDUP(L142/D142,0),ROUNDUP(M142/D142,0),ROUNDUP(N142/D142,0),ROUNDUP(O142/D142,0),ROUNDUP(P142/D142,0),ROUNDUP(Q142/D142,0),ROUNDUP(R142/D142,0),ROUNDUP(S142/D142,0),ROUNDUP(T142/D142,0),ROUNDUP(U142/D142,0),ROUNDUP(V142/D142,0),ROUNDUP(W142/D142,0),ROUNDUP(X142/D142,0),ROUNDUP(Y142/D142,0),ROUNDUP(Z142/D142,0),ROUNDUP(AA142/D142,0),ROUNDUP(AB142/D142,0),ROUNDUP(AC142/D142,0))*D142</f>
        <v>0</v>
      </c>
      <c r="AE142" s="343">
        <v>2.69</v>
      </c>
      <c r="AF142" s="261">
        <f>AD142*AE142</f>
        <v>0</v>
      </c>
      <c r="AG142" s="361"/>
      <c r="AH142" s="221"/>
    </row>
    <row r="143" spans="1:41" ht="50.1" customHeight="1" thickBot="1">
      <c r="A143" s="523"/>
      <c r="B143" s="403" t="s">
        <v>642</v>
      </c>
      <c r="C143" s="115" t="s">
        <v>1067</v>
      </c>
      <c r="D143" s="99">
        <v>10</v>
      </c>
      <c r="E143" s="9"/>
      <c r="F143" s="58"/>
      <c r="G143" s="58"/>
      <c r="H143" s="58"/>
      <c r="I143" s="58"/>
      <c r="J143" s="58"/>
      <c r="K143" s="58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255">
        <f t="shared" si="61"/>
        <v>0</v>
      </c>
      <c r="AE143" s="343">
        <v>3.49</v>
      </c>
      <c r="AF143" s="261">
        <f t="shared" ref="AF143:AF147" si="62">AD143*AE143</f>
        <v>0</v>
      </c>
      <c r="AG143" s="361"/>
      <c r="AH143" s="221"/>
    </row>
    <row r="144" spans="1:41" ht="50.1" customHeight="1" thickBot="1">
      <c r="A144" s="523"/>
      <c r="B144" s="403" t="s">
        <v>643</v>
      </c>
      <c r="C144" s="115" t="s">
        <v>1068</v>
      </c>
      <c r="D144" s="99">
        <v>10</v>
      </c>
      <c r="E144" s="9"/>
      <c r="F144" s="58"/>
      <c r="G144" s="58"/>
      <c r="H144" s="58"/>
      <c r="I144" s="58"/>
      <c r="J144" s="58"/>
      <c r="K144" s="58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255">
        <f t="shared" si="61"/>
        <v>0</v>
      </c>
      <c r="AE144" s="343">
        <v>4.9800000000000004</v>
      </c>
      <c r="AF144" s="261">
        <f t="shared" si="62"/>
        <v>0</v>
      </c>
      <c r="AG144" s="361"/>
      <c r="AH144" s="221"/>
    </row>
    <row r="145" spans="1:41" ht="50.1" customHeight="1" thickBot="1">
      <c r="A145" s="523"/>
      <c r="B145" s="403" t="s">
        <v>644</v>
      </c>
      <c r="C145" s="115" t="s">
        <v>1069</v>
      </c>
      <c r="D145" s="99">
        <v>10</v>
      </c>
      <c r="E145" s="9"/>
      <c r="F145" s="58"/>
      <c r="G145" s="58"/>
      <c r="H145" s="58"/>
      <c r="I145" s="58"/>
      <c r="J145" s="58"/>
      <c r="K145" s="58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255">
        <f t="shared" si="61"/>
        <v>0</v>
      </c>
      <c r="AE145" s="343">
        <v>6.85</v>
      </c>
      <c r="AF145" s="261">
        <f t="shared" si="62"/>
        <v>0</v>
      </c>
      <c r="AG145" s="361"/>
      <c r="AH145" s="221"/>
    </row>
    <row r="146" spans="1:41" ht="50.1" customHeight="1" thickBot="1">
      <c r="A146" s="523"/>
      <c r="B146" s="403" t="s">
        <v>645</v>
      </c>
      <c r="C146" s="115" t="s">
        <v>1070</v>
      </c>
      <c r="D146" s="99">
        <v>5</v>
      </c>
      <c r="E146" s="9"/>
      <c r="F146" s="58"/>
      <c r="G146" s="58"/>
      <c r="H146" s="58"/>
      <c r="I146" s="58"/>
      <c r="J146" s="58"/>
      <c r="K146" s="58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255">
        <f t="shared" si="61"/>
        <v>0</v>
      </c>
      <c r="AE146" s="343">
        <v>8.75</v>
      </c>
      <c r="AF146" s="261">
        <f t="shared" si="62"/>
        <v>0</v>
      </c>
      <c r="AG146" s="361"/>
      <c r="AH146" s="221"/>
    </row>
    <row r="147" spans="1:41" ht="50.1" customHeight="1" thickBot="1">
      <c r="A147" s="523"/>
      <c r="B147" s="403" t="s">
        <v>646</v>
      </c>
      <c r="C147" s="115" t="s">
        <v>1071</v>
      </c>
      <c r="D147" s="99">
        <v>5</v>
      </c>
      <c r="E147" s="9"/>
      <c r="F147" s="58"/>
      <c r="G147" s="58"/>
      <c r="H147" s="58"/>
      <c r="I147" s="58"/>
      <c r="J147" s="58"/>
      <c r="K147" s="58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255">
        <f t="shared" si="61"/>
        <v>0</v>
      </c>
      <c r="AE147" s="343">
        <v>12.99</v>
      </c>
      <c r="AF147" s="261">
        <f t="shared" si="62"/>
        <v>0</v>
      </c>
      <c r="AG147" s="361"/>
      <c r="AH147" s="221"/>
    </row>
    <row r="148" spans="1:41" ht="50.1" customHeight="1" thickBot="1">
      <c r="A148" s="501" t="s">
        <v>476</v>
      </c>
      <c r="B148" s="502"/>
      <c r="C148" s="503"/>
      <c r="D148" s="477" t="s">
        <v>477</v>
      </c>
      <c r="E148" s="9"/>
      <c r="F148" s="91" t="s">
        <v>479</v>
      </c>
      <c r="G148" s="91" t="s">
        <v>482</v>
      </c>
      <c r="H148" s="91" t="s">
        <v>488</v>
      </c>
      <c r="I148" s="91" t="s">
        <v>759</v>
      </c>
      <c r="J148" s="91" t="s">
        <v>525</v>
      </c>
      <c r="K148" s="91" t="s">
        <v>760</v>
      </c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32" t="s">
        <v>2</v>
      </c>
      <c r="AE148" s="341" t="s">
        <v>312</v>
      </c>
      <c r="AF148" s="260" t="s">
        <v>313</v>
      </c>
      <c r="AG148" s="361"/>
      <c r="AH148" s="221"/>
    </row>
    <row r="149" spans="1:41" ht="50.1" customHeight="1" thickBot="1">
      <c r="A149" s="504"/>
      <c r="B149" s="505"/>
      <c r="C149" s="506"/>
      <c r="D149" s="478"/>
      <c r="E149" s="9"/>
      <c r="F149" s="92" t="s">
        <v>4</v>
      </c>
      <c r="G149" s="92" t="s">
        <v>5</v>
      </c>
      <c r="H149" s="96" t="s">
        <v>366</v>
      </c>
      <c r="I149" s="92" t="s">
        <v>455</v>
      </c>
      <c r="J149" s="212" t="s">
        <v>473</v>
      </c>
      <c r="K149" s="92" t="s">
        <v>676</v>
      </c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33"/>
      <c r="AE149" s="342"/>
      <c r="AF149" s="261"/>
      <c r="AG149" s="361"/>
      <c r="AH149" s="221"/>
    </row>
    <row r="150" spans="1:41" ht="49.5" customHeight="1" thickBot="1">
      <c r="A150" s="507"/>
      <c r="B150" s="508"/>
      <c r="C150" s="509"/>
      <c r="D150" s="479"/>
      <c r="E150" s="9"/>
      <c r="F150" s="203"/>
      <c r="G150" s="204"/>
      <c r="H150" s="205"/>
      <c r="I150" s="204"/>
      <c r="J150" s="215"/>
      <c r="K150" s="204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33">
        <f>SUM(AD151)</f>
        <v>0</v>
      </c>
      <c r="AE150" s="33"/>
      <c r="AF150" s="445">
        <f t="shared" ref="AF150" si="63">SUM(AF151)</f>
        <v>0</v>
      </c>
      <c r="AG150" s="444">
        <f>AF150</f>
        <v>0</v>
      </c>
      <c r="AH150" s="221"/>
    </row>
    <row r="151" spans="1:41" ht="120" customHeight="1" thickBot="1">
      <c r="A151" s="253"/>
      <c r="B151" s="403" t="s">
        <v>647</v>
      </c>
      <c r="C151" s="115" t="s">
        <v>1045</v>
      </c>
      <c r="D151" s="99">
        <v>10</v>
      </c>
      <c r="E151" s="9"/>
      <c r="F151" s="58"/>
      <c r="G151" s="434"/>
      <c r="H151" s="434"/>
      <c r="I151" s="58"/>
      <c r="J151" s="434"/>
      <c r="K151" s="58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255">
        <f t="shared" ref="AD151" si="64">SUM(ROUNDUP(F151/D151,0),ROUNDUP(G151/D151,0),ROUNDUP(H151/D151,0),ROUNDUP(I151/D151,0),ROUNDUP(J151/D151,0),ROUNDUP(K151/D151,0),ROUNDUP(L151/D151,0),ROUNDUP(M151/D151,0),ROUNDUP(N151/D151,0),ROUNDUP(O151/D151,0),ROUNDUP(P151/D151,0),ROUNDUP(Q151/D151,0),ROUNDUP(R151/D151,0),ROUNDUP(S151/D151,0),ROUNDUP(T151/D151,0),ROUNDUP(U151/D151,0),ROUNDUP(V151/D151,0),ROUNDUP(W151/D151,0),ROUNDUP(X151/D151,0),ROUNDUP(Y151/D151,0),ROUNDUP(Z151/D151,0),ROUNDUP(AA151/D151,0),ROUNDUP(AB151/D151,0),ROUNDUP(AC151/D151,0))*D151</f>
        <v>0</v>
      </c>
      <c r="AE151" s="343">
        <v>6.55</v>
      </c>
      <c r="AF151" s="261">
        <f>AD151*AE151</f>
        <v>0</v>
      </c>
      <c r="AG151" s="361"/>
      <c r="AH151" s="221"/>
    </row>
    <row r="152" spans="1:41" ht="50.1" customHeight="1" thickBot="1">
      <c r="A152" s="501" t="s">
        <v>476</v>
      </c>
      <c r="B152" s="502"/>
      <c r="C152" s="503"/>
      <c r="D152" s="477" t="s">
        <v>477</v>
      </c>
      <c r="E152" s="9"/>
      <c r="F152" s="91" t="s">
        <v>1193</v>
      </c>
      <c r="G152" s="91" t="s">
        <v>482</v>
      </c>
      <c r="H152" s="91" t="s">
        <v>488</v>
      </c>
      <c r="I152" s="92" t="s">
        <v>1194</v>
      </c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32" t="s">
        <v>2</v>
      </c>
      <c r="AE152" s="341" t="s">
        <v>312</v>
      </c>
      <c r="AF152" s="260" t="s">
        <v>313</v>
      </c>
      <c r="AG152" s="361"/>
      <c r="AH152" s="221"/>
    </row>
    <row r="153" spans="1:41" ht="50.1" customHeight="1" thickBot="1">
      <c r="A153" s="504"/>
      <c r="B153" s="505"/>
      <c r="C153" s="506"/>
      <c r="D153" s="478"/>
      <c r="E153" s="9"/>
      <c r="F153" s="92" t="s">
        <v>4</v>
      </c>
      <c r="G153" s="92" t="s">
        <v>5</v>
      </c>
      <c r="H153" s="92" t="s">
        <v>366</v>
      </c>
      <c r="I153" s="92" t="s">
        <v>388</v>
      </c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33"/>
      <c r="AE153" s="342"/>
      <c r="AF153" s="261"/>
      <c r="AG153" s="361"/>
      <c r="AH153" s="221"/>
    </row>
    <row r="154" spans="1:41" ht="60" customHeight="1" thickBot="1">
      <c r="A154" s="507"/>
      <c r="B154" s="508"/>
      <c r="C154" s="509"/>
      <c r="D154" s="479"/>
      <c r="E154" s="9"/>
      <c r="F154" s="17"/>
      <c r="G154" s="84"/>
      <c r="H154" s="205"/>
      <c r="I154" s="465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33">
        <f>SUM(AD155)</f>
        <v>0</v>
      </c>
      <c r="AE154" s="33"/>
      <c r="AF154" s="445">
        <f t="shared" ref="AF154" si="65">SUM(AF155)</f>
        <v>0</v>
      </c>
      <c r="AG154" s="444">
        <f>AF154</f>
        <v>0</v>
      </c>
      <c r="AH154" s="221"/>
    </row>
    <row r="155" spans="1:41" ht="207" customHeight="1" thickBot="1">
      <c r="A155" s="253"/>
      <c r="B155" s="403" t="s">
        <v>677</v>
      </c>
      <c r="C155" s="115" t="s">
        <v>777</v>
      </c>
      <c r="D155" s="99">
        <v>1</v>
      </c>
      <c r="E155" s="9"/>
      <c r="F155" s="58"/>
      <c r="G155" s="58"/>
      <c r="H155" s="58"/>
      <c r="I155" s="58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255">
        <f t="shared" ref="AD155" si="66">SUM(ROUNDUP(F155/D155,0),ROUNDUP(G155/D155,0),ROUNDUP(H155/D155,0),ROUNDUP(I155/D155,0),ROUNDUP(J155/D155,0),ROUNDUP(K155/D155,0),ROUNDUP(L155/D155,0),ROUNDUP(M155/D155,0),ROUNDUP(N155/D155,0),ROUNDUP(O155/D155,0),ROUNDUP(P155/D155,0),ROUNDUP(Q155/D155,0),ROUNDUP(R155/D155,0),ROUNDUP(S155/D155,0),ROUNDUP(T155/D155,0),ROUNDUP(U155/D155,0),ROUNDUP(V155/D155,0),ROUNDUP(W155/D155,0),ROUNDUP(X155/D155,0),ROUNDUP(Y155/D155,0),ROUNDUP(Z155/D155,0),ROUNDUP(AA155/D155,0),ROUNDUP(AB155/D155,0),ROUNDUP(AC155/D155,0))*D155</f>
        <v>0</v>
      </c>
      <c r="AE155" s="343">
        <v>199.5</v>
      </c>
      <c r="AF155" s="261">
        <f>AD155*AE155</f>
        <v>0</v>
      </c>
      <c r="AG155" s="361"/>
      <c r="AH155" s="221"/>
    </row>
    <row r="156" spans="1:41" ht="50.1" customHeight="1" thickBot="1">
      <c r="A156" s="501" t="s">
        <v>476</v>
      </c>
      <c r="B156" s="502"/>
      <c r="C156" s="503"/>
      <c r="D156" s="477" t="s">
        <v>477</v>
      </c>
      <c r="E156" s="9"/>
      <c r="F156" s="91" t="s">
        <v>1025</v>
      </c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32" t="s">
        <v>2</v>
      </c>
      <c r="AE156" s="341" t="s">
        <v>312</v>
      </c>
      <c r="AF156" s="260" t="s">
        <v>313</v>
      </c>
      <c r="AG156" s="361"/>
      <c r="AL156"/>
      <c r="AN156" s="71"/>
      <c r="AO156" s="71"/>
    </row>
    <row r="157" spans="1:41" ht="50.1" customHeight="1" thickBot="1">
      <c r="A157" s="504"/>
      <c r="B157" s="505"/>
      <c r="C157" s="506"/>
      <c r="D157" s="478"/>
      <c r="E157" s="9"/>
      <c r="F157" s="92" t="s">
        <v>55</v>
      </c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33"/>
      <c r="AE157" s="342"/>
      <c r="AF157" s="261"/>
      <c r="AG157" s="361"/>
      <c r="AL157"/>
      <c r="AN157" s="71"/>
      <c r="AO157" s="71"/>
    </row>
    <row r="158" spans="1:41" ht="60" customHeight="1" thickBot="1">
      <c r="A158" s="507"/>
      <c r="B158" s="508"/>
      <c r="C158" s="509"/>
      <c r="D158" s="479"/>
      <c r="E158" s="9"/>
      <c r="F158" s="25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33">
        <f>SUM(AD159:AD160)</f>
        <v>0</v>
      </c>
      <c r="AE158" s="33"/>
      <c r="AF158" s="445">
        <f t="shared" ref="AF158" si="67">SUM(AF159:AF160)</f>
        <v>0</v>
      </c>
      <c r="AG158" s="444">
        <f>AF158</f>
        <v>0</v>
      </c>
      <c r="AH158" s="221"/>
    </row>
    <row r="159" spans="1:41" ht="136.5" customHeight="1" thickBot="1">
      <c r="A159" s="198"/>
      <c r="B159" s="401" t="s">
        <v>1024</v>
      </c>
      <c r="C159" s="115" t="s">
        <v>1220</v>
      </c>
      <c r="D159" s="99">
        <v>4</v>
      </c>
      <c r="E159" s="9"/>
      <c r="F159" s="58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255">
        <f t="shared" ref="AD159:AD160" si="68">SUM(ROUNDUP(F159/D159,0),ROUNDUP(G159/D159,0),ROUNDUP(H159/D159,0),ROUNDUP(I159/D159,0),ROUNDUP(J159/D159,0),ROUNDUP(K159/D159,0),ROUNDUP(L159/D159,0),ROUNDUP(M159/D159,0),ROUNDUP(N159/D159,0),ROUNDUP(O159/D159,0),ROUNDUP(P159/D159,0),ROUNDUP(Q159/D159,0),ROUNDUP(R159/D159,0),ROUNDUP(S159/D159,0),ROUNDUP(T159/D159,0),ROUNDUP(U159/D159,0),ROUNDUP(V159/D159,0),ROUNDUP(W159/D159,0),ROUNDUP(X159/D159,0),ROUNDUP(Y159/D159,0),ROUNDUP(Z159/D159,0),ROUNDUP(AA159/D159,0),ROUNDUP(AB159/D159,0),ROUNDUP(AC159/D159,0))*D159</f>
        <v>0</v>
      </c>
      <c r="AE159" s="343">
        <v>10.5</v>
      </c>
      <c r="AF159" s="261">
        <f t="shared" ref="AF159:AF160" si="69">AD159*AE159</f>
        <v>0</v>
      </c>
      <c r="AG159" s="361"/>
      <c r="AH159" s="221"/>
    </row>
    <row r="160" spans="1:41" ht="133.5" customHeight="1" thickBot="1">
      <c r="A160" s="234"/>
      <c r="B160" s="401" t="s">
        <v>1128</v>
      </c>
      <c r="C160" s="115" t="s">
        <v>1221</v>
      </c>
      <c r="D160" s="99">
        <v>4</v>
      </c>
      <c r="E160" s="9"/>
      <c r="F160" s="58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255">
        <f t="shared" si="68"/>
        <v>0</v>
      </c>
      <c r="AE160" s="343">
        <v>59.5</v>
      </c>
      <c r="AF160" s="261">
        <f t="shared" si="69"/>
        <v>0</v>
      </c>
      <c r="AG160" s="361"/>
      <c r="AH160" s="221"/>
    </row>
    <row r="161" spans="1:41" ht="50.1" customHeight="1" thickBot="1">
      <c r="A161" s="538" t="s">
        <v>476</v>
      </c>
      <c r="B161" s="539"/>
      <c r="C161" s="540"/>
      <c r="D161" s="541" t="s">
        <v>477</v>
      </c>
      <c r="E161" s="359"/>
      <c r="F161" s="91" t="s">
        <v>479</v>
      </c>
      <c r="G161" s="337" t="s">
        <v>482</v>
      </c>
      <c r="H161" s="93" t="s">
        <v>485</v>
      </c>
      <c r="I161" s="338" t="s">
        <v>760</v>
      </c>
      <c r="J161" s="91" t="s">
        <v>736</v>
      </c>
      <c r="K161" s="360"/>
      <c r="L161" s="360"/>
      <c r="M161" s="360"/>
      <c r="N161" s="360"/>
      <c r="O161" s="360"/>
      <c r="P161" s="360"/>
      <c r="Q161" s="360"/>
      <c r="R161" s="360"/>
      <c r="S161" s="360"/>
      <c r="T161" s="360"/>
      <c r="U161" s="360"/>
      <c r="V161" s="360"/>
      <c r="W161" s="360"/>
      <c r="X161" s="360"/>
      <c r="Y161" s="360"/>
      <c r="Z161" s="360"/>
      <c r="AA161" s="360"/>
      <c r="AB161" s="360"/>
      <c r="AC161" s="360"/>
      <c r="AD161" s="32" t="s">
        <v>2</v>
      </c>
      <c r="AE161" s="32" t="s">
        <v>312</v>
      </c>
      <c r="AF161" s="260" t="s">
        <v>313</v>
      </c>
      <c r="AG161" s="361"/>
      <c r="AN161" s="358"/>
      <c r="AO161" s="358"/>
    </row>
    <row r="162" spans="1:41" ht="50.1" customHeight="1" thickBot="1">
      <c r="A162" s="504"/>
      <c r="B162" s="505"/>
      <c r="C162" s="506"/>
      <c r="D162" s="478"/>
      <c r="E162" s="359"/>
      <c r="F162" s="92" t="s">
        <v>4</v>
      </c>
      <c r="G162" s="92" t="s">
        <v>5</v>
      </c>
      <c r="H162" s="95" t="s">
        <v>273</v>
      </c>
      <c r="I162" s="92" t="s">
        <v>676</v>
      </c>
      <c r="J162" s="92" t="s">
        <v>737</v>
      </c>
      <c r="K162" s="360"/>
      <c r="L162" s="360"/>
      <c r="M162" s="360"/>
      <c r="N162" s="360"/>
      <c r="O162" s="360"/>
      <c r="P162" s="360"/>
      <c r="Q162" s="360"/>
      <c r="R162" s="360"/>
      <c r="S162" s="360"/>
      <c r="T162" s="360"/>
      <c r="U162" s="360"/>
      <c r="V162" s="360"/>
      <c r="W162" s="360"/>
      <c r="X162" s="360"/>
      <c r="Y162" s="360"/>
      <c r="Z162" s="360"/>
      <c r="AA162" s="360"/>
      <c r="AB162" s="360"/>
      <c r="AC162" s="360"/>
      <c r="AD162" s="33"/>
      <c r="AE162" s="249"/>
      <c r="AF162" s="249"/>
      <c r="AG162" s="361"/>
      <c r="AN162" s="358"/>
      <c r="AO162" s="358"/>
    </row>
    <row r="163" spans="1:41" ht="36" customHeight="1" thickBot="1">
      <c r="A163" s="507"/>
      <c r="B163" s="508"/>
      <c r="C163" s="506"/>
      <c r="D163" s="478"/>
      <c r="E163" s="359"/>
      <c r="F163" s="44"/>
      <c r="G163" s="318"/>
      <c r="H163" s="187"/>
      <c r="I163" s="364"/>
      <c r="J163" s="7"/>
      <c r="K163" s="360"/>
      <c r="L163" s="360"/>
      <c r="M163" s="360"/>
      <c r="N163" s="360"/>
      <c r="O163" s="360"/>
      <c r="P163" s="360"/>
      <c r="Q163" s="360"/>
      <c r="R163" s="360"/>
      <c r="S163" s="360"/>
      <c r="T163" s="360"/>
      <c r="U163" s="360"/>
      <c r="V163" s="360"/>
      <c r="W163" s="360"/>
      <c r="X163" s="360"/>
      <c r="Y163" s="360"/>
      <c r="Z163" s="360"/>
      <c r="AA163" s="360"/>
      <c r="AB163" s="360"/>
      <c r="AC163" s="360"/>
      <c r="AD163" s="33">
        <f>SUM(AD164:AD165)</f>
        <v>0</v>
      </c>
      <c r="AE163" s="249"/>
      <c r="AF163" s="264">
        <f>SUM(AF164:AF165)</f>
        <v>0</v>
      </c>
      <c r="AG163" s="444">
        <f>AF163</f>
        <v>0</v>
      </c>
      <c r="AN163" s="358"/>
      <c r="AO163" s="358"/>
    </row>
    <row r="164" spans="1:41" ht="99.95" customHeight="1" thickBot="1">
      <c r="A164" s="366"/>
      <c r="B164" s="400" t="s">
        <v>1162</v>
      </c>
      <c r="C164" s="379" t="s">
        <v>1163</v>
      </c>
      <c r="D164" s="104">
        <v>3</v>
      </c>
      <c r="E164" s="2"/>
      <c r="F164" s="370"/>
      <c r="G164" s="380"/>
      <c r="H164" s="370"/>
      <c r="I164" s="380"/>
      <c r="J164" s="370"/>
      <c r="K164" s="360"/>
      <c r="L164" s="360"/>
      <c r="M164" s="360"/>
      <c r="N164" s="360"/>
      <c r="O164" s="360"/>
      <c r="P164" s="360"/>
      <c r="Q164" s="360"/>
      <c r="R164" s="360"/>
      <c r="S164" s="360"/>
      <c r="T164" s="360"/>
      <c r="U164" s="360"/>
      <c r="V164" s="360"/>
      <c r="W164" s="360"/>
      <c r="X164" s="360"/>
      <c r="Y164" s="360"/>
      <c r="Z164" s="360"/>
      <c r="AA164" s="360"/>
      <c r="AB164" s="360"/>
      <c r="AC164" s="360"/>
      <c r="AD164" s="255">
        <f t="shared" ref="AD164:AD165" si="70">SUM(ROUNDUP(F164/D164,0),ROUNDUP(G164/D164,0),ROUNDUP(H164/D164,0),ROUNDUP(I164/D164,0),ROUNDUP(J164/D164,0),ROUNDUP(K164/D164,0),ROUNDUP(L164/D164,0),ROUNDUP(M164/D164,0),ROUNDUP(N164/D164,0),ROUNDUP(O164/D164,0),ROUNDUP(P164/D164,0),ROUNDUP(Q164/D164,0),ROUNDUP(R164/D164,0),ROUNDUP(S164/D164,0),ROUNDUP(T164/D164,0),ROUNDUP(U164/D164,0),ROUNDUP(V164/D164,0),ROUNDUP(W164/D164,0),ROUNDUP(X164/D164,0),ROUNDUP(Y164/D164,0),ROUNDUP(Z164/D164,0),ROUNDUP(AA164/D164,0),ROUNDUP(AB164/D164,0),ROUNDUP(AC164/D164,0))*D164</f>
        <v>0</v>
      </c>
      <c r="AE164" s="372">
        <v>24.99</v>
      </c>
      <c r="AF164" s="261">
        <f t="shared" ref="AF164:AF165" si="71">AD164*AE164</f>
        <v>0</v>
      </c>
      <c r="AG164" s="361"/>
      <c r="AN164" s="358"/>
      <c r="AO164" s="358"/>
    </row>
    <row r="165" spans="1:41" ht="99.95" customHeight="1" thickBot="1">
      <c r="A165" s="373"/>
      <c r="B165" s="400" t="s">
        <v>1164</v>
      </c>
      <c r="C165" s="381" t="s">
        <v>1165</v>
      </c>
      <c r="D165" s="177">
        <v>3</v>
      </c>
      <c r="E165" s="2"/>
      <c r="F165" s="377"/>
      <c r="G165" s="382"/>
      <c r="H165" s="377"/>
      <c r="I165" s="382"/>
      <c r="J165" s="377"/>
      <c r="K165" s="360"/>
      <c r="L165" s="360"/>
      <c r="M165" s="360"/>
      <c r="N165" s="360"/>
      <c r="O165" s="360"/>
      <c r="P165" s="360"/>
      <c r="Q165" s="360"/>
      <c r="R165" s="360"/>
      <c r="S165" s="360"/>
      <c r="T165" s="360"/>
      <c r="U165" s="360"/>
      <c r="V165" s="360"/>
      <c r="W165" s="360"/>
      <c r="X165" s="360"/>
      <c r="Y165" s="360"/>
      <c r="Z165" s="360"/>
      <c r="AA165" s="360"/>
      <c r="AB165" s="360"/>
      <c r="AC165" s="360"/>
      <c r="AD165" s="255">
        <f t="shared" si="70"/>
        <v>0</v>
      </c>
      <c r="AE165" s="372">
        <v>38.69</v>
      </c>
      <c r="AF165" s="261">
        <f t="shared" si="71"/>
        <v>0</v>
      </c>
      <c r="AG165" s="361"/>
      <c r="AN165" s="358"/>
      <c r="AO165" s="358"/>
    </row>
    <row r="166" spans="1:41" ht="50.1" customHeight="1" thickBot="1">
      <c r="A166" s="538" t="s">
        <v>476</v>
      </c>
      <c r="B166" s="539"/>
      <c r="C166" s="540"/>
      <c r="D166" s="541" t="s">
        <v>477</v>
      </c>
      <c r="E166" s="359"/>
      <c r="F166" s="91" t="s">
        <v>479</v>
      </c>
      <c r="G166" s="337" t="s">
        <v>482</v>
      </c>
      <c r="H166" s="93" t="s">
        <v>485</v>
      </c>
      <c r="I166" s="338" t="s">
        <v>760</v>
      </c>
      <c r="J166" s="91" t="s">
        <v>736</v>
      </c>
      <c r="K166" s="360"/>
      <c r="L166" s="360"/>
      <c r="M166" s="360"/>
      <c r="N166" s="360"/>
      <c r="O166" s="360"/>
      <c r="P166" s="360"/>
      <c r="Q166" s="360"/>
      <c r="R166" s="360"/>
      <c r="S166" s="360"/>
      <c r="T166" s="360"/>
      <c r="U166" s="360"/>
      <c r="V166" s="360"/>
      <c r="W166" s="360"/>
      <c r="X166" s="360"/>
      <c r="Y166" s="360"/>
      <c r="Z166" s="360"/>
      <c r="AA166" s="360"/>
      <c r="AB166" s="360"/>
      <c r="AC166" s="360"/>
      <c r="AD166" s="32" t="s">
        <v>2</v>
      </c>
      <c r="AE166" s="32" t="s">
        <v>312</v>
      </c>
      <c r="AF166" s="260" t="s">
        <v>313</v>
      </c>
      <c r="AG166" s="361"/>
      <c r="AN166" s="358"/>
      <c r="AO166" s="358"/>
    </row>
    <row r="167" spans="1:41" ht="50.1" customHeight="1" thickBot="1">
      <c r="A167" s="504"/>
      <c r="B167" s="505"/>
      <c r="C167" s="506"/>
      <c r="D167" s="478"/>
      <c r="E167" s="359"/>
      <c r="F167" s="92" t="s">
        <v>4</v>
      </c>
      <c r="G167" s="92" t="s">
        <v>5</v>
      </c>
      <c r="H167" s="95" t="s">
        <v>273</v>
      </c>
      <c r="I167" s="92" t="s">
        <v>676</v>
      </c>
      <c r="J167" s="92" t="s">
        <v>737</v>
      </c>
      <c r="K167" s="360"/>
      <c r="L167" s="360"/>
      <c r="M167" s="360"/>
      <c r="N167" s="360"/>
      <c r="O167" s="360"/>
      <c r="P167" s="360"/>
      <c r="Q167" s="360"/>
      <c r="R167" s="360"/>
      <c r="S167" s="360"/>
      <c r="T167" s="360"/>
      <c r="U167" s="360"/>
      <c r="V167" s="360"/>
      <c r="W167" s="360"/>
      <c r="X167" s="360"/>
      <c r="Y167" s="360"/>
      <c r="Z167" s="360"/>
      <c r="AA167" s="360"/>
      <c r="AB167" s="360"/>
      <c r="AC167" s="360"/>
      <c r="AD167" s="33"/>
      <c r="AE167" s="249"/>
      <c r="AF167" s="265"/>
      <c r="AG167" s="361"/>
      <c r="AN167" s="358"/>
      <c r="AO167" s="358"/>
    </row>
    <row r="168" spans="1:41" ht="36" customHeight="1" thickBot="1">
      <c r="A168" s="507"/>
      <c r="B168" s="508"/>
      <c r="C168" s="506"/>
      <c r="D168" s="478"/>
      <c r="E168" s="359"/>
      <c r="F168" s="44"/>
      <c r="G168" s="318"/>
      <c r="H168" s="187"/>
      <c r="I168" s="364"/>
      <c r="J168" s="7"/>
      <c r="K168" s="360"/>
      <c r="L168" s="360"/>
      <c r="M168" s="360"/>
      <c r="N168" s="360"/>
      <c r="O168" s="360"/>
      <c r="P168" s="360"/>
      <c r="Q168" s="360"/>
      <c r="R168" s="360"/>
      <c r="S168" s="360"/>
      <c r="T168" s="360"/>
      <c r="U168" s="360"/>
      <c r="V168" s="360"/>
      <c r="W168" s="360"/>
      <c r="X168" s="360"/>
      <c r="Y168" s="360"/>
      <c r="Z168" s="360"/>
      <c r="AA168" s="360"/>
      <c r="AB168" s="360"/>
      <c r="AC168" s="360"/>
      <c r="AD168" s="33">
        <f>SUM(AD169:AD170)</f>
        <v>0</v>
      </c>
      <c r="AE168" s="249"/>
      <c r="AF168" s="262">
        <f>SUM(AF169:AF170)</f>
        <v>0</v>
      </c>
      <c r="AG168" s="444">
        <f>AF168</f>
        <v>0</v>
      </c>
      <c r="AN168" s="358"/>
      <c r="AO168" s="358"/>
    </row>
    <row r="169" spans="1:41" ht="99.95" customHeight="1" thickBot="1">
      <c r="A169" s="383"/>
      <c r="B169" s="400" t="s">
        <v>1166</v>
      </c>
      <c r="C169" s="367" t="s">
        <v>1167</v>
      </c>
      <c r="D169" s="104">
        <v>3</v>
      </c>
      <c r="E169" s="2"/>
      <c r="F169" s="377"/>
      <c r="G169" s="382"/>
      <c r="H169" s="377"/>
      <c r="I169" s="382"/>
      <c r="J169" s="377"/>
      <c r="K169" s="360"/>
      <c r="L169" s="360"/>
      <c r="M169" s="360"/>
      <c r="N169" s="360"/>
      <c r="O169" s="360"/>
      <c r="P169" s="360"/>
      <c r="Q169" s="360"/>
      <c r="R169" s="360"/>
      <c r="S169" s="360"/>
      <c r="T169" s="360"/>
      <c r="U169" s="360"/>
      <c r="V169" s="360"/>
      <c r="W169" s="360"/>
      <c r="X169" s="360"/>
      <c r="Y169" s="360"/>
      <c r="Z169" s="360"/>
      <c r="AA169" s="360"/>
      <c r="AB169" s="360"/>
      <c r="AC169" s="360"/>
      <c r="AD169" s="255">
        <f>SUM(ROUNDUP(F169/D169,0),ROUNDUP(G169/D169,0),ROUNDUP(H169/D169,0),ROUNDUP(I169/D169,0),ROUNDUP(J169/D169,0),ROUNDUP(K174/D169,0),ROUNDUP(L169/D169,0),ROUNDUP(M169/D169,0),ROUNDUP(N169/D169,0),ROUNDUP(O169/D169,0),ROUNDUP(P169/D169,0),ROUNDUP(Q169/D169,0),ROUNDUP(R169/D169,0),ROUNDUP(S169/D169,0),ROUNDUP(T169/D169,0),ROUNDUP(U169/D169,0),ROUNDUP(V169/D169,0),ROUNDUP(W169/D169,0),ROUNDUP(X169/D169,0),ROUNDUP(Y169/D169,0),ROUNDUP(Z169/D169,0),ROUNDUP(AA169/D169,0),ROUNDUP(AB169/D169,0),ROUNDUP(AC169/D169,0))*D169</f>
        <v>0</v>
      </c>
      <c r="AE169" s="372">
        <v>35.409999999999997</v>
      </c>
      <c r="AF169" s="261">
        <f t="shared" ref="AF169:AF170" si="72">AD169*AE169</f>
        <v>0</v>
      </c>
      <c r="AG169" s="361"/>
      <c r="AN169" s="358"/>
      <c r="AO169" s="358"/>
    </row>
    <row r="170" spans="1:41" ht="99.95" customHeight="1" thickBot="1">
      <c r="A170" s="383"/>
      <c r="B170" s="400" t="s">
        <v>1168</v>
      </c>
      <c r="C170" s="381" t="s">
        <v>1169</v>
      </c>
      <c r="D170" s="177">
        <v>1</v>
      </c>
      <c r="E170" s="2"/>
      <c r="F170" s="377"/>
      <c r="G170" s="382"/>
      <c r="H170" s="377"/>
      <c r="I170" s="382"/>
      <c r="J170" s="377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0"/>
      <c r="W170" s="360"/>
      <c r="X170" s="360"/>
      <c r="Y170" s="360"/>
      <c r="Z170" s="360"/>
      <c r="AA170" s="360"/>
      <c r="AB170" s="360"/>
      <c r="AC170" s="360"/>
      <c r="AD170" s="255">
        <f>SUM(ROUNDUP(F170/D170,0),ROUNDUP(G170/D170,0),ROUNDUP(H170/D170,0),ROUNDUP(I170/D170,0),ROUNDUP(J170/D170,0),ROUNDUP(K175/D170,0),ROUNDUP(L170/D170,0),ROUNDUP(M170/D170,0),ROUNDUP(N170/D170,0),ROUNDUP(O170/D170,0),ROUNDUP(P170/D170,0),ROUNDUP(Q170/D170,0),ROUNDUP(R170/D170,0),ROUNDUP(S170/D170,0),ROUNDUP(T170/D170,0),ROUNDUP(U170/D170,0),ROUNDUP(V170/D170,0),ROUNDUP(W170/D170,0),ROUNDUP(X170/D170,0),ROUNDUP(Y170/D170,0),ROUNDUP(Z170/D170,0),ROUNDUP(AA170/D170,0),ROUNDUP(AB170/D170,0),ROUNDUP(AC170/D170,0))*D170</f>
        <v>0</v>
      </c>
      <c r="AE170" s="372">
        <v>46.72</v>
      </c>
      <c r="AF170" s="261">
        <f t="shared" si="72"/>
        <v>0</v>
      </c>
      <c r="AG170" s="361"/>
      <c r="AN170" s="358"/>
      <c r="AO170" s="358"/>
    </row>
    <row r="171" spans="1:41" ht="50.1" customHeight="1" thickBot="1">
      <c r="A171" s="538" t="s">
        <v>476</v>
      </c>
      <c r="B171" s="539"/>
      <c r="C171" s="540"/>
      <c r="D171" s="541" t="s">
        <v>477</v>
      </c>
      <c r="E171" s="359"/>
      <c r="F171" s="91" t="s">
        <v>479</v>
      </c>
      <c r="G171" s="91" t="s">
        <v>482</v>
      </c>
      <c r="H171" s="100" t="s">
        <v>488</v>
      </c>
      <c r="I171" s="91" t="s">
        <v>1247</v>
      </c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0"/>
      <c r="W171" s="360"/>
      <c r="X171" s="360"/>
      <c r="Y171" s="360"/>
      <c r="Z171" s="360"/>
      <c r="AA171" s="360"/>
      <c r="AB171" s="360"/>
      <c r="AC171" s="360"/>
      <c r="AD171" s="32" t="s">
        <v>2</v>
      </c>
      <c r="AE171" s="32" t="s">
        <v>312</v>
      </c>
      <c r="AF171" s="260" t="s">
        <v>313</v>
      </c>
      <c r="AG171" s="361"/>
      <c r="AN171" s="358"/>
      <c r="AO171" s="358"/>
    </row>
    <row r="172" spans="1:41" ht="50.1" customHeight="1" thickBot="1">
      <c r="A172" s="504"/>
      <c r="B172" s="505"/>
      <c r="C172" s="506"/>
      <c r="D172" s="478"/>
      <c r="E172" s="359"/>
      <c r="F172" s="92" t="s">
        <v>4</v>
      </c>
      <c r="G172" s="92" t="s">
        <v>5</v>
      </c>
      <c r="H172" s="92" t="s">
        <v>366</v>
      </c>
      <c r="I172" s="92" t="s">
        <v>1246</v>
      </c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0"/>
      <c r="W172" s="360"/>
      <c r="X172" s="360"/>
      <c r="Y172" s="360"/>
      <c r="Z172" s="360"/>
      <c r="AA172" s="360"/>
      <c r="AB172" s="360"/>
      <c r="AC172" s="360"/>
      <c r="AD172" s="33"/>
      <c r="AE172" s="249"/>
      <c r="AF172" s="249"/>
      <c r="AG172" s="361"/>
      <c r="AN172" s="358"/>
      <c r="AO172" s="358"/>
    </row>
    <row r="173" spans="1:41" ht="36" customHeight="1" thickBot="1">
      <c r="A173" s="507"/>
      <c r="B173" s="508"/>
      <c r="C173" s="506"/>
      <c r="D173" s="478"/>
      <c r="E173" s="359"/>
      <c r="F173" s="362"/>
      <c r="G173" s="318"/>
      <c r="H173" s="363"/>
      <c r="I173" s="464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0"/>
      <c r="W173" s="360"/>
      <c r="X173" s="360"/>
      <c r="Y173" s="360"/>
      <c r="Z173" s="360"/>
      <c r="AA173" s="360"/>
      <c r="AB173" s="360"/>
      <c r="AC173" s="360"/>
      <c r="AD173" s="33">
        <f>SUM(AD174:AD175)</f>
        <v>0</v>
      </c>
      <c r="AE173" s="249"/>
      <c r="AF173" s="264">
        <f>SUM(AF174:AF175)</f>
        <v>0</v>
      </c>
      <c r="AG173" s="444">
        <f>AF173</f>
        <v>0</v>
      </c>
      <c r="AN173" s="358"/>
      <c r="AO173" s="358"/>
    </row>
    <row r="174" spans="1:41" ht="99.95" customHeight="1" thickBot="1">
      <c r="A174" s="366"/>
      <c r="B174" s="400" t="s">
        <v>1170</v>
      </c>
      <c r="C174" s="367" t="s">
        <v>1171</v>
      </c>
      <c r="D174" s="104">
        <v>3</v>
      </c>
      <c r="E174" s="384"/>
      <c r="F174" s="370"/>
      <c r="G174" s="370"/>
      <c r="H174" s="371"/>
      <c r="I174" s="371"/>
      <c r="J174" s="360"/>
      <c r="K174" s="360"/>
      <c r="L174" s="360"/>
      <c r="M174" s="360"/>
      <c r="N174" s="360"/>
      <c r="O174" s="360"/>
      <c r="P174" s="360"/>
      <c r="Q174" s="360"/>
      <c r="R174" s="360"/>
      <c r="S174" s="360"/>
      <c r="T174" s="360"/>
      <c r="U174" s="360"/>
      <c r="V174" s="360"/>
      <c r="W174" s="360"/>
      <c r="X174" s="360"/>
      <c r="Y174" s="360"/>
      <c r="Z174" s="360"/>
      <c r="AA174" s="360"/>
      <c r="AB174" s="360"/>
      <c r="AC174" s="360"/>
      <c r="AD174" s="255">
        <f>SUM(ROUNDUP(F174/D174,0),ROUNDUP(G174/D174,0),ROUNDUP(H174/D174,0),ROUNDUP(I174/D174,0),ROUNDUP(J174/D174,0),ROUNDUP(K174/D174,0),ROUNDUP(L174/D174,0),ROUNDUP(M174/D174,0),ROUNDUP(N174/D174,0),ROUNDUP(O174/D174,0),ROUNDUP(P174/D174,0),ROUNDUP(Q174/D174,0),ROUNDUP(R174/D174,0),ROUNDUP(S174/D174,0),ROUNDUP(T174/D174,0),ROUNDUP(U174/D174,0),ROUNDUP(V174/D174,0),ROUNDUP(W174/D174,0),ROUNDUP(X174/D174,0),ROUNDUP(Y174/D174,0),ROUNDUP(Z174/D174,0),ROUNDUP(AA174/D174,0),ROUNDUP(AB174/D174,0),ROUNDUP(AC174/D174,0))*D174</f>
        <v>0</v>
      </c>
      <c r="AE174" s="372">
        <v>25.14</v>
      </c>
      <c r="AF174" s="261">
        <f t="shared" ref="AF174:AF175" si="73">AD174*AE174</f>
        <v>0</v>
      </c>
      <c r="AG174" s="361"/>
      <c r="AN174" s="358"/>
      <c r="AO174" s="358"/>
    </row>
    <row r="175" spans="1:41" ht="99.95" customHeight="1" thickBot="1">
      <c r="A175" s="373"/>
      <c r="B175" s="400" t="s">
        <v>1172</v>
      </c>
      <c r="C175" s="374" t="s">
        <v>1173</v>
      </c>
      <c r="D175" s="104">
        <v>1</v>
      </c>
      <c r="E175" s="376"/>
      <c r="F175" s="382"/>
      <c r="G175" s="370"/>
      <c r="H175" s="378"/>
      <c r="I175" s="378"/>
      <c r="J175" s="360"/>
      <c r="K175" s="360"/>
      <c r="L175" s="360"/>
      <c r="M175" s="360"/>
      <c r="N175" s="360"/>
      <c r="O175" s="360"/>
      <c r="P175" s="360"/>
      <c r="Q175" s="360"/>
      <c r="R175" s="360"/>
      <c r="S175" s="360"/>
      <c r="T175" s="360"/>
      <c r="U175" s="360"/>
      <c r="V175" s="360"/>
      <c r="W175" s="360"/>
      <c r="X175" s="360"/>
      <c r="Y175" s="360"/>
      <c r="Z175" s="360"/>
      <c r="AA175" s="360"/>
      <c r="AB175" s="360"/>
      <c r="AC175" s="360"/>
      <c r="AD175" s="255">
        <f>SUM(ROUNDUP(F175/D175,0),ROUNDUP(G175/D175,0),ROUNDUP(H175/D175,0),ROUNDUP(I175/D175,0),ROUNDUP(J175/D175,0),ROUNDUP(K175/D175,0),ROUNDUP(L175/D175,0),ROUNDUP(M175/D175,0),ROUNDUP(N175/D175,0),ROUNDUP(O175/D175,0),ROUNDUP(P175/D175,0),ROUNDUP(Q175/D175,0),ROUNDUP(R175/D175,0),ROUNDUP(S175/D175,0),ROUNDUP(T175/D175,0),ROUNDUP(U175/D175,0),ROUNDUP(V175/D175,0),ROUNDUP(W175/D175,0),ROUNDUP(X175/D175,0),ROUNDUP(Y175/D175,0),ROUNDUP(Z175/D175,0),ROUNDUP(AA175/D175,0),ROUNDUP(AB175/D175,0),ROUNDUP(AC175/D175,0))*D175</f>
        <v>0</v>
      </c>
      <c r="AE175" s="372">
        <v>38.869999999999997</v>
      </c>
      <c r="AF175" s="261">
        <f t="shared" si="73"/>
        <v>0</v>
      </c>
      <c r="AG175" s="361"/>
      <c r="AN175" s="358"/>
      <c r="AO175" s="358"/>
    </row>
    <row r="176" spans="1:41" ht="50.1" customHeight="1" thickBot="1">
      <c r="A176" s="501" t="s">
        <v>476</v>
      </c>
      <c r="B176" s="502"/>
      <c r="C176" s="503"/>
      <c r="D176" s="477" t="s">
        <v>477</v>
      </c>
      <c r="E176" s="9"/>
      <c r="F176" s="91" t="s">
        <v>479</v>
      </c>
      <c r="G176" s="91" t="s">
        <v>482</v>
      </c>
      <c r="H176" s="100" t="s">
        <v>488</v>
      </c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32" t="s">
        <v>2</v>
      </c>
      <c r="AE176" s="341" t="s">
        <v>312</v>
      </c>
      <c r="AF176" s="260" t="s">
        <v>313</v>
      </c>
      <c r="AG176" s="361"/>
      <c r="AL176"/>
      <c r="AM176"/>
      <c r="AN176" s="71"/>
      <c r="AO176" s="71"/>
    </row>
    <row r="177" spans="1:41" ht="50.1" customHeight="1" thickBot="1">
      <c r="A177" s="504"/>
      <c r="B177" s="505"/>
      <c r="C177" s="506"/>
      <c r="D177" s="478"/>
      <c r="E177" s="9"/>
      <c r="F177" s="92" t="s">
        <v>4</v>
      </c>
      <c r="G177" s="92" t="s">
        <v>5</v>
      </c>
      <c r="H177" s="92" t="s">
        <v>366</v>
      </c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33"/>
      <c r="AE177" s="342"/>
      <c r="AF177" s="261"/>
      <c r="AG177" s="361"/>
      <c r="AL177"/>
      <c r="AM177"/>
      <c r="AN177" s="71"/>
      <c r="AO177" s="71"/>
    </row>
    <row r="178" spans="1:41" ht="48.75" customHeight="1" thickBot="1">
      <c r="A178" s="507"/>
      <c r="B178" s="508"/>
      <c r="C178" s="509"/>
      <c r="D178" s="479"/>
      <c r="E178" s="9"/>
      <c r="F178" s="203"/>
      <c r="G178" s="204"/>
      <c r="H178" s="205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33">
        <f>SUM(AD179:AD180)</f>
        <v>0</v>
      </c>
      <c r="AE178" s="33"/>
      <c r="AF178" s="445">
        <f t="shared" ref="AF178" si="74">SUM(AF179:AF180)</f>
        <v>0</v>
      </c>
      <c r="AG178" s="444">
        <f>AF178</f>
        <v>0</v>
      </c>
      <c r="AL178"/>
      <c r="AM178"/>
      <c r="AN178" s="71"/>
      <c r="AO178" s="71"/>
    </row>
    <row r="179" spans="1:41" ht="99.95" customHeight="1" thickBot="1">
      <c r="A179" s="522"/>
      <c r="B179" s="401" t="s">
        <v>1005</v>
      </c>
      <c r="C179" s="115" t="s">
        <v>1003</v>
      </c>
      <c r="D179" s="99">
        <v>1</v>
      </c>
      <c r="E179" s="9"/>
      <c r="F179" s="58"/>
      <c r="G179" s="58"/>
      <c r="H179" s="58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255">
        <f t="shared" ref="AD179:AD180" si="75">SUM(ROUNDUP(F179/D179,0),ROUNDUP(G179/D179,0),ROUNDUP(H179/D179,0),ROUNDUP(I179/D179,0),ROUNDUP(J179/D179,0),ROUNDUP(K179/D179,0),ROUNDUP(L179/D179,0),ROUNDUP(M179/D179,0),ROUNDUP(N179/D179,0),ROUNDUP(O179/D179,0),ROUNDUP(P179/D179,0),ROUNDUP(Q179/D179,0),ROUNDUP(R179/D179,0),ROUNDUP(S179/D179,0),ROUNDUP(T179/D179,0),ROUNDUP(U179/D179,0),ROUNDUP(V179/D179,0),ROUNDUP(W179/D179,0),ROUNDUP(X179/D179,0),ROUNDUP(Y179/D179,0),ROUNDUP(Z179/D179,0),ROUNDUP(AA179/D179,0),ROUNDUP(AB179/D179,0),ROUNDUP(AC179/D179,0))*D179</f>
        <v>0</v>
      </c>
      <c r="AE179" s="343">
        <v>53.83</v>
      </c>
      <c r="AF179" s="261">
        <f t="shared" ref="AF179:AF180" si="76">AD179*AE179</f>
        <v>0</v>
      </c>
      <c r="AG179" s="361"/>
      <c r="AL179"/>
      <c r="AM179"/>
      <c r="AN179" s="71"/>
      <c r="AO179" s="71"/>
    </row>
    <row r="180" spans="1:41" ht="99.95" customHeight="1" thickBot="1">
      <c r="A180" s="537"/>
      <c r="B180" s="401" t="s">
        <v>1006</v>
      </c>
      <c r="C180" s="115" t="s">
        <v>1004</v>
      </c>
      <c r="D180" s="99">
        <v>1</v>
      </c>
      <c r="E180" s="9"/>
      <c r="F180" s="58"/>
      <c r="G180" s="58"/>
      <c r="H180" s="58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255">
        <f t="shared" si="75"/>
        <v>0</v>
      </c>
      <c r="AE180" s="343">
        <v>59.97</v>
      </c>
      <c r="AF180" s="261">
        <f t="shared" si="76"/>
        <v>0</v>
      </c>
      <c r="AG180" s="361"/>
      <c r="AL180"/>
      <c r="AM180"/>
      <c r="AN180" s="71"/>
      <c r="AO180" s="71"/>
    </row>
    <row r="181" spans="1:41" ht="50.1" customHeight="1" thickBot="1">
      <c r="A181" s="501" t="s">
        <v>476</v>
      </c>
      <c r="B181" s="502"/>
      <c r="C181" s="503"/>
      <c r="D181" s="477" t="s">
        <v>477</v>
      </c>
      <c r="E181" s="9"/>
      <c r="F181" s="91" t="s">
        <v>479</v>
      </c>
      <c r="G181" s="91" t="s">
        <v>482</v>
      </c>
      <c r="H181" s="100" t="s">
        <v>488</v>
      </c>
      <c r="I181" s="91" t="s">
        <v>258</v>
      </c>
      <c r="J181" s="91" t="s">
        <v>760</v>
      </c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32" t="s">
        <v>2</v>
      </c>
      <c r="AE181" s="341" t="s">
        <v>312</v>
      </c>
      <c r="AF181" s="260" t="s">
        <v>313</v>
      </c>
      <c r="AG181" s="361"/>
      <c r="AH181" s="221"/>
    </row>
    <row r="182" spans="1:41" ht="50.1" customHeight="1" thickBot="1">
      <c r="A182" s="504"/>
      <c r="B182" s="505"/>
      <c r="C182" s="506"/>
      <c r="D182" s="478"/>
      <c r="E182" s="9"/>
      <c r="F182" s="92" t="s">
        <v>4</v>
      </c>
      <c r="G182" s="92" t="s">
        <v>5</v>
      </c>
      <c r="H182" s="92" t="s">
        <v>366</v>
      </c>
      <c r="I182" s="92" t="s">
        <v>257</v>
      </c>
      <c r="J182" s="92" t="s">
        <v>676</v>
      </c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33"/>
      <c r="AE182" s="342"/>
      <c r="AF182" s="261"/>
      <c r="AG182" s="361"/>
      <c r="AH182" s="221"/>
    </row>
    <row r="183" spans="1:41" ht="46.5" customHeight="1" thickBot="1">
      <c r="A183" s="507"/>
      <c r="B183" s="508"/>
      <c r="C183" s="509"/>
      <c r="D183" s="479"/>
      <c r="E183" s="9"/>
      <c r="F183" s="203"/>
      <c r="G183" s="204"/>
      <c r="H183" s="205"/>
      <c r="I183" s="204"/>
      <c r="J183" s="204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33">
        <f>SUM(AD184:AD187)</f>
        <v>0</v>
      </c>
      <c r="AE183" s="33"/>
      <c r="AF183" s="445">
        <f t="shared" ref="AF183" si="77">SUM(AF184:AF187)</f>
        <v>0</v>
      </c>
      <c r="AG183" s="444">
        <f>AF183</f>
        <v>0</v>
      </c>
      <c r="AH183" s="221"/>
    </row>
    <row r="184" spans="1:41" ht="99.95" customHeight="1" thickBot="1">
      <c r="A184" s="522"/>
      <c r="B184" s="403" t="s">
        <v>657</v>
      </c>
      <c r="C184" s="115" t="s">
        <v>704</v>
      </c>
      <c r="D184" s="99">
        <v>3</v>
      </c>
      <c r="E184" s="9"/>
      <c r="F184" s="58"/>
      <c r="G184" s="58"/>
      <c r="H184" s="58"/>
      <c r="I184" s="58"/>
      <c r="J184" s="58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255">
        <f t="shared" ref="AD184:AD187" si="78">SUM(ROUNDUP(F184/D184,0),ROUNDUP(G184/D184,0),ROUNDUP(H184/D184,0),ROUNDUP(I184/D184,0),ROUNDUP(J184/D184,0),ROUNDUP(K184/D184,0),ROUNDUP(L184/D184,0),ROUNDUP(M184/D184,0),ROUNDUP(N184/D184,0),ROUNDUP(O184/D184,0),ROUNDUP(P184/D184,0),ROUNDUP(Q184/D184,0),ROUNDUP(R184/D184,0),ROUNDUP(S184/D184,0),ROUNDUP(T184/D184,0),ROUNDUP(U184/D184,0),ROUNDUP(V184/D184,0),ROUNDUP(W184/D184,0),ROUNDUP(X184/D184,0),ROUNDUP(Y184/D184,0),ROUNDUP(Z184/D184,0),ROUNDUP(AA184/D184,0),ROUNDUP(AB184/D184,0),ROUNDUP(AC184/D184,0))*D184</f>
        <v>0</v>
      </c>
      <c r="AE184" s="343">
        <v>24.99</v>
      </c>
      <c r="AF184" s="261">
        <f t="shared" ref="AF184:AF187" si="79">AD184*AE184</f>
        <v>0</v>
      </c>
      <c r="AG184" s="361"/>
      <c r="AH184" s="221"/>
    </row>
    <row r="185" spans="1:41" ht="99.95" customHeight="1" thickBot="1">
      <c r="A185" s="537"/>
      <c r="B185" s="403" t="s">
        <v>658</v>
      </c>
      <c r="C185" s="115" t="s">
        <v>705</v>
      </c>
      <c r="D185" s="99">
        <v>3</v>
      </c>
      <c r="E185" s="9"/>
      <c r="F185" s="58"/>
      <c r="G185" s="58"/>
      <c r="H185" s="58"/>
      <c r="I185" s="58"/>
      <c r="J185" s="58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255">
        <f t="shared" si="78"/>
        <v>0</v>
      </c>
      <c r="AE185" s="343">
        <v>38.69</v>
      </c>
      <c r="AF185" s="261">
        <f t="shared" si="79"/>
        <v>0</v>
      </c>
      <c r="AG185" s="361"/>
      <c r="AH185" s="221"/>
    </row>
    <row r="186" spans="1:41" ht="99.95" customHeight="1" thickBot="1">
      <c r="A186" s="522"/>
      <c r="B186" s="403" t="s">
        <v>659</v>
      </c>
      <c r="C186" s="115" t="s">
        <v>706</v>
      </c>
      <c r="D186" s="99">
        <v>3</v>
      </c>
      <c r="E186" s="9"/>
      <c r="F186" s="58"/>
      <c r="G186" s="58"/>
      <c r="H186" s="58"/>
      <c r="I186" s="58"/>
      <c r="J186" s="58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255">
        <f t="shared" si="78"/>
        <v>0</v>
      </c>
      <c r="AE186" s="343">
        <v>35.409999999999997</v>
      </c>
      <c r="AF186" s="261">
        <f t="shared" si="79"/>
        <v>0</v>
      </c>
      <c r="AG186" s="361"/>
      <c r="AH186" s="221"/>
    </row>
    <row r="187" spans="1:41" ht="99.95" customHeight="1" thickBot="1">
      <c r="A187" s="537"/>
      <c r="B187" s="403" t="s">
        <v>660</v>
      </c>
      <c r="C187" s="115" t="s">
        <v>707</v>
      </c>
      <c r="D187" s="99">
        <v>1</v>
      </c>
      <c r="E187" s="9"/>
      <c r="F187" s="58"/>
      <c r="G187" s="58"/>
      <c r="H187" s="58"/>
      <c r="I187" s="58"/>
      <c r="J187" s="58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255">
        <f t="shared" si="78"/>
        <v>0</v>
      </c>
      <c r="AE187" s="343">
        <v>46.72</v>
      </c>
      <c r="AF187" s="261">
        <f t="shared" si="79"/>
        <v>0</v>
      </c>
      <c r="AG187" s="361"/>
      <c r="AH187" s="221"/>
    </row>
    <row r="188" spans="1:41" ht="50.1" customHeight="1" thickBot="1">
      <c r="A188" s="501" t="s">
        <v>476</v>
      </c>
      <c r="B188" s="502"/>
      <c r="C188" s="503"/>
      <c r="D188" s="477" t="s">
        <v>477</v>
      </c>
      <c r="E188" s="9"/>
      <c r="F188" s="91" t="s">
        <v>479</v>
      </c>
      <c r="G188" s="91" t="s">
        <v>482</v>
      </c>
      <c r="H188" s="100" t="s">
        <v>488</v>
      </c>
      <c r="I188" s="91" t="s">
        <v>760</v>
      </c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32" t="s">
        <v>2</v>
      </c>
      <c r="AE188" s="341" t="s">
        <v>312</v>
      </c>
      <c r="AF188" s="260" t="s">
        <v>313</v>
      </c>
      <c r="AG188" s="361"/>
      <c r="AH188" s="221"/>
    </row>
    <row r="189" spans="1:41" ht="50.1" customHeight="1" thickBot="1">
      <c r="A189" s="504"/>
      <c r="B189" s="505"/>
      <c r="C189" s="506"/>
      <c r="D189" s="478"/>
      <c r="E189" s="9"/>
      <c r="F189" s="92" t="s">
        <v>4</v>
      </c>
      <c r="G189" s="92" t="s">
        <v>5</v>
      </c>
      <c r="H189" s="92" t="s">
        <v>366</v>
      </c>
      <c r="I189" s="92" t="s">
        <v>676</v>
      </c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33"/>
      <c r="AE189" s="342"/>
      <c r="AF189" s="261"/>
      <c r="AG189" s="361"/>
      <c r="AH189" s="221"/>
    </row>
    <row r="190" spans="1:41" ht="45" customHeight="1" thickBot="1">
      <c r="A190" s="507"/>
      <c r="B190" s="508"/>
      <c r="C190" s="509"/>
      <c r="D190" s="479"/>
      <c r="E190" s="9"/>
      <c r="F190" s="203"/>
      <c r="G190" s="204"/>
      <c r="H190" s="205"/>
      <c r="I190" s="204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33">
        <f>SUM(AD191:AD192)</f>
        <v>0</v>
      </c>
      <c r="AE190" s="33"/>
      <c r="AF190" s="445">
        <f t="shared" ref="AF190" si="80">SUM(AF191:AF192)</f>
        <v>0</v>
      </c>
      <c r="AG190" s="444">
        <f>AF190</f>
        <v>0</v>
      </c>
      <c r="AH190" s="221"/>
    </row>
    <row r="191" spans="1:41" ht="99.95" customHeight="1" thickBot="1">
      <c r="A191" s="522"/>
      <c r="B191" s="403" t="s">
        <v>655</v>
      </c>
      <c r="C191" s="115" t="s">
        <v>653</v>
      </c>
      <c r="D191" s="99">
        <v>3</v>
      </c>
      <c r="E191" s="9"/>
      <c r="F191" s="58"/>
      <c r="G191" s="58"/>
      <c r="H191" s="58"/>
      <c r="I191" s="58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255">
        <f t="shared" ref="AD191:AD192" si="81">SUM(ROUNDUP(F191/D191,0),ROUNDUP(G191/D191,0),ROUNDUP(H191/D191,0),ROUNDUP(I191/D191,0),ROUNDUP(J191/D191,0),ROUNDUP(K191/D191,0),ROUNDUP(L191/D191,0),ROUNDUP(M191/D191,0),ROUNDUP(N191/D191,0),ROUNDUP(O191/D191,0),ROUNDUP(P191/D191,0),ROUNDUP(Q191/D191,0),ROUNDUP(R191/D191,0),ROUNDUP(S191/D191,0),ROUNDUP(T191/D191,0),ROUNDUP(U191/D191,0),ROUNDUP(V191/D191,0),ROUNDUP(W191/D191,0),ROUNDUP(X191/D191,0),ROUNDUP(Y191/D191,0),ROUNDUP(Z191/D191,0),ROUNDUP(AA191/D191,0),ROUNDUP(AB191/D191,0),ROUNDUP(AC191/D191,0))*D191</f>
        <v>0</v>
      </c>
      <c r="AE191" s="343">
        <v>52.9</v>
      </c>
      <c r="AF191" s="261">
        <f t="shared" ref="AF191:AF192" si="82">AD191*AE191</f>
        <v>0</v>
      </c>
      <c r="AG191" s="361"/>
      <c r="AH191" s="221"/>
    </row>
    <row r="192" spans="1:41" ht="99.95" customHeight="1" thickBot="1">
      <c r="A192" s="537"/>
      <c r="B192" s="403" t="s">
        <v>656</v>
      </c>
      <c r="C192" s="115" t="s">
        <v>654</v>
      </c>
      <c r="D192" s="99">
        <v>1</v>
      </c>
      <c r="E192" s="9"/>
      <c r="F192" s="58"/>
      <c r="G192" s="58"/>
      <c r="H192" s="58"/>
      <c r="I192" s="58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255">
        <f t="shared" si="81"/>
        <v>0</v>
      </c>
      <c r="AE192" s="343">
        <v>107.45</v>
      </c>
      <c r="AF192" s="261">
        <f t="shared" si="82"/>
        <v>0</v>
      </c>
      <c r="AG192" s="361"/>
      <c r="AH192" s="221"/>
    </row>
    <row r="193" spans="1:34" ht="50.1" customHeight="1" thickBot="1">
      <c r="A193" s="501" t="s">
        <v>476</v>
      </c>
      <c r="B193" s="502"/>
      <c r="C193" s="503"/>
      <c r="D193" s="477" t="s">
        <v>477</v>
      </c>
      <c r="E193" s="27"/>
      <c r="F193" s="91" t="s">
        <v>479</v>
      </c>
      <c r="G193" s="91" t="s">
        <v>482</v>
      </c>
      <c r="H193" s="91" t="s">
        <v>258</v>
      </c>
      <c r="I193" s="93" t="s">
        <v>368</v>
      </c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32" t="s">
        <v>2</v>
      </c>
      <c r="AE193" s="341" t="s">
        <v>312</v>
      </c>
      <c r="AF193" s="260" t="s">
        <v>313</v>
      </c>
      <c r="AG193" s="361"/>
      <c r="AH193" s="221"/>
    </row>
    <row r="194" spans="1:34" ht="50.1" customHeight="1" thickBot="1">
      <c r="A194" s="504"/>
      <c r="B194" s="505"/>
      <c r="C194" s="506"/>
      <c r="D194" s="478"/>
      <c r="E194" s="27"/>
      <c r="F194" s="92" t="s">
        <v>4</v>
      </c>
      <c r="G194" s="92" t="s">
        <v>5</v>
      </c>
      <c r="H194" s="92" t="s">
        <v>257</v>
      </c>
      <c r="I194" s="92" t="s">
        <v>330</v>
      </c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35"/>
      <c r="AE194" s="346"/>
      <c r="AF194" s="265"/>
      <c r="AG194" s="361"/>
      <c r="AH194" s="221"/>
    </row>
    <row r="195" spans="1:34" ht="48" customHeight="1" thickBot="1">
      <c r="A195" s="507"/>
      <c r="B195" s="508"/>
      <c r="C195" s="509"/>
      <c r="D195" s="479"/>
      <c r="E195" s="27"/>
      <c r="F195" s="48"/>
      <c r="G195" s="87"/>
      <c r="H195" s="45"/>
      <c r="I195" s="7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52">
        <f>SUM(AD196:AD199)</f>
        <v>0</v>
      </c>
      <c r="AE195" s="152"/>
      <c r="AF195" s="446">
        <f t="shared" ref="AF195" si="83">SUM(AF196:AF199)</f>
        <v>0</v>
      </c>
      <c r="AG195" s="444">
        <f>AF195</f>
        <v>0</v>
      </c>
      <c r="AH195" s="221"/>
    </row>
    <row r="196" spans="1:34" ht="80.099999999999994" customHeight="1" thickBot="1">
      <c r="A196" s="176"/>
      <c r="B196" s="402" t="s">
        <v>437</v>
      </c>
      <c r="C196" s="227" t="s">
        <v>433</v>
      </c>
      <c r="D196" s="179">
        <v>5</v>
      </c>
      <c r="E196" s="11"/>
      <c r="F196" s="58"/>
      <c r="G196" s="58"/>
      <c r="H196" s="58"/>
      <c r="I196" s="58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25"/>
      <c r="W196" s="125"/>
      <c r="X196" s="125"/>
      <c r="Y196" s="125"/>
      <c r="Z196" s="125"/>
      <c r="AA196" s="125"/>
      <c r="AB196" s="125"/>
      <c r="AC196" s="125"/>
      <c r="AD196" s="255">
        <f t="shared" ref="AD196:AD199" si="84">SUM(ROUNDUP(F196/D196,0),ROUNDUP(G196/D196,0),ROUNDUP(H196/D196,0),ROUNDUP(I196/D196,0),ROUNDUP(J196/D196,0),ROUNDUP(K196/D196,0),ROUNDUP(L196/D196,0),ROUNDUP(M196/D196,0),ROUNDUP(N196/D196,0),ROUNDUP(O196/D196,0),ROUNDUP(P196/D196,0),ROUNDUP(Q196/D196,0),ROUNDUP(R196/D196,0),ROUNDUP(S196/D196,0),ROUNDUP(T196/D196,0),ROUNDUP(U196/D196,0),ROUNDUP(V196/D196,0),ROUNDUP(W196/D196,0),ROUNDUP(X196/D196,0),ROUNDUP(Y196/D196,0),ROUNDUP(Z196/D196,0),ROUNDUP(AA196/D196,0),ROUNDUP(AB196/D196,0),ROUNDUP(AC196/D196,0))*D196</f>
        <v>0</v>
      </c>
      <c r="AE196" s="343">
        <v>24.21</v>
      </c>
      <c r="AF196" s="261">
        <f t="shared" ref="AF196:AF199" si="85">AD196*AE196</f>
        <v>0</v>
      </c>
      <c r="AG196" s="361"/>
      <c r="AH196" s="221"/>
    </row>
    <row r="197" spans="1:34" ht="80.099999999999994" customHeight="1" thickBot="1">
      <c r="A197" s="167"/>
      <c r="B197" s="402" t="s">
        <v>438</v>
      </c>
      <c r="C197" s="227" t="s">
        <v>434</v>
      </c>
      <c r="D197" s="179">
        <v>3</v>
      </c>
      <c r="E197" s="11"/>
      <c r="F197" s="58"/>
      <c r="G197" s="58"/>
      <c r="H197" s="58"/>
      <c r="I197" s="58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26"/>
      <c r="W197" s="126"/>
      <c r="X197" s="126"/>
      <c r="Y197" s="126"/>
      <c r="Z197" s="126"/>
      <c r="AA197" s="126"/>
      <c r="AB197" s="126"/>
      <c r="AC197" s="126"/>
      <c r="AD197" s="255">
        <f t="shared" si="84"/>
        <v>0</v>
      </c>
      <c r="AE197" s="343">
        <v>37.229999999999997</v>
      </c>
      <c r="AF197" s="261">
        <f t="shared" si="85"/>
        <v>0</v>
      </c>
      <c r="AG197" s="361"/>
      <c r="AH197" s="221"/>
    </row>
    <row r="198" spans="1:34" ht="79.5" customHeight="1" thickBot="1">
      <c r="A198" s="195"/>
      <c r="B198" s="402" t="s">
        <v>439</v>
      </c>
      <c r="C198" s="90" t="s">
        <v>435</v>
      </c>
      <c r="D198" s="179">
        <v>3</v>
      </c>
      <c r="E198" s="11"/>
      <c r="F198" s="58"/>
      <c r="G198" s="58"/>
      <c r="H198" s="58"/>
      <c r="I198" s="58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26"/>
      <c r="W198" s="126"/>
      <c r="X198" s="126"/>
      <c r="Y198" s="126"/>
      <c r="Z198" s="126"/>
      <c r="AA198" s="126"/>
      <c r="AB198" s="126"/>
      <c r="AC198" s="126"/>
      <c r="AD198" s="255">
        <f t="shared" si="84"/>
        <v>0</v>
      </c>
      <c r="AE198" s="343">
        <v>35.57</v>
      </c>
      <c r="AF198" s="261">
        <f t="shared" si="85"/>
        <v>0</v>
      </c>
      <c r="AG198" s="361"/>
      <c r="AH198" s="221"/>
    </row>
    <row r="199" spans="1:34" ht="80.099999999999994" customHeight="1" thickBot="1">
      <c r="A199" s="196"/>
      <c r="B199" s="402" t="s">
        <v>468</v>
      </c>
      <c r="C199" s="227" t="s">
        <v>436</v>
      </c>
      <c r="D199" s="179">
        <v>1</v>
      </c>
      <c r="E199" s="11"/>
      <c r="F199" s="58"/>
      <c r="G199" s="58"/>
      <c r="H199" s="58"/>
      <c r="I199" s="58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26"/>
      <c r="W199" s="126"/>
      <c r="X199" s="126"/>
      <c r="Y199" s="126"/>
      <c r="Z199" s="126"/>
      <c r="AA199" s="126"/>
      <c r="AB199" s="126"/>
      <c r="AC199" s="126"/>
      <c r="AD199" s="255">
        <f t="shared" si="84"/>
        <v>0</v>
      </c>
      <c r="AE199" s="343">
        <v>58.46</v>
      </c>
      <c r="AF199" s="261">
        <f t="shared" si="85"/>
        <v>0</v>
      </c>
      <c r="AG199" s="361"/>
      <c r="AH199" s="221"/>
    </row>
    <row r="200" spans="1:34" ht="50.1" customHeight="1" thickBot="1">
      <c r="A200" s="501" t="s">
        <v>476</v>
      </c>
      <c r="B200" s="502"/>
      <c r="C200" s="503"/>
      <c r="D200" s="477" t="s">
        <v>477</v>
      </c>
      <c r="E200" s="9"/>
      <c r="F200" s="91" t="s">
        <v>479</v>
      </c>
      <c r="G200" s="91" t="s">
        <v>482</v>
      </c>
      <c r="H200" s="91" t="s">
        <v>488</v>
      </c>
      <c r="I200" s="91" t="s">
        <v>258</v>
      </c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32" t="s">
        <v>2</v>
      </c>
      <c r="AE200" s="341" t="s">
        <v>312</v>
      </c>
      <c r="AF200" s="260" t="s">
        <v>313</v>
      </c>
      <c r="AG200" s="361"/>
      <c r="AH200" s="221"/>
    </row>
    <row r="201" spans="1:34" ht="50.1" customHeight="1" thickBot="1">
      <c r="A201" s="504"/>
      <c r="B201" s="505"/>
      <c r="C201" s="506"/>
      <c r="D201" s="478"/>
      <c r="E201" s="9"/>
      <c r="F201" s="92" t="s">
        <v>4</v>
      </c>
      <c r="G201" s="92" t="s">
        <v>5</v>
      </c>
      <c r="H201" s="92" t="s">
        <v>366</v>
      </c>
      <c r="I201" s="92" t="s">
        <v>257</v>
      </c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33"/>
      <c r="AE201" s="342"/>
      <c r="AF201" s="261"/>
      <c r="AG201" s="361"/>
      <c r="AH201" s="221"/>
    </row>
    <row r="202" spans="1:34" ht="45" customHeight="1" thickBot="1">
      <c r="A202" s="507"/>
      <c r="B202" s="508"/>
      <c r="C202" s="509"/>
      <c r="D202" s="479"/>
      <c r="E202" s="9"/>
      <c r="F202" s="203"/>
      <c r="G202" s="204"/>
      <c r="H202" s="205"/>
      <c r="I202" s="241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33">
        <f>SUM(AD203:AD204)</f>
        <v>0</v>
      </c>
      <c r="AE202" s="33"/>
      <c r="AF202" s="445">
        <f t="shared" ref="AF202" si="86">SUM(AF203:AF204)</f>
        <v>0</v>
      </c>
      <c r="AG202" s="444">
        <f>AF202</f>
        <v>0</v>
      </c>
      <c r="AH202" s="221"/>
    </row>
    <row r="203" spans="1:34" ht="114" customHeight="1" thickBot="1">
      <c r="A203" s="198"/>
      <c r="B203" s="403" t="s">
        <v>661</v>
      </c>
      <c r="C203" s="115" t="s">
        <v>717</v>
      </c>
      <c r="D203" s="99">
        <v>3</v>
      </c>
      <c r="E203" s="9"/>
      <c r="F203" s="58"/>
      <c r="G203" s="58"/>
      <c r="H203" s="58"/>
      <c r="I203" s="58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255">
        <f t="shared" ref="AD203:AD204" si="87">SUM(ROUNDUP(F203/D203,0),ROUNDUP(G203/D203,0),ROUNDUP(H203/D203,0),ROUNDUP(I203/D203,0),ROUNDUP(J203/D203,0),ROUNDUP(K203/D203,0),ROUNDUP(L203/D203,0),ROUNDUP(M203/D203,0),ROUNDUP(N203/D203,0),ROUNDUP(O203/D203,0),ROUNDUP(P203/D203,0),ROUNDUP(Q203/D203,0),ROUNDUP(R203/D203,0),ROUNDUP(S203/D203,0),ROUNDUP(T203/D203,0),ROUNDUP(U203/D203,0),ROUNDUP(V203/D203,0),ROUNDUP(W203/D203,0),ROUNDUP(X203/D203,0),ROUNDUP(Y203/D203,0),ROUNDUP(Z203/D203,0),ROUNDUP(AA203/D203,0),ROUNDUP(AB203/D203,0),ROUNDUP(AC203/D203,0))*D203</f>
        <v>0</v>
      </c>
      <c r="AE203" s="343">
        <v>31.82</v>
      </c>
      <c r="AF203" s="261">
        <f t="shared" ref="AF203:AF204" si="88">AD203*AE203</f>
        <v>0</v>
      </c>
      <c r="AG203" s="361"/>
      <c r="AH203" s="221"/>
    </row>
    <row r="204" spans="1:34" ht="150" customHeight="1" thickBot="1">
      <c r="A204" s="234"/>
      <c r="B204" s="403" t="s">
        <v>662</v>
      </c>
      <c r="C204" s="115" t="s">
        <v>708</v>
      </c>
      <c r="D204" s="99">
        <v>3</v>
      </c>
      <c r="E204" s="9"/>
      <c r="F204" s="58"/>
      <c r="G204" s="58"/>
      <c r="H204" s="58"/>
      <c r="I204" s="58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255">
        <f t="shared" si="87"/>
        <v>0</v>
      </c>
      <c r="AE204" s="343">
        <v>42.72</v>
      </c>
      <c r="AF204" s="261">
        <f t="shared" si="88"/>
        <v>0</v>
      </c>
      <c r="AG204" s="361"/>
      <c r="AH204" s="221"/>
    </row>
    <row r="205" spans="1:34" ht="50.1" customHeight="1" thickBot="1">
      <c r="A205" s="501" t="s">
        <v>636</v>
      </c>
      <c r="B205" s="502"/>
      <c r="C205" s="503"/>
      <c r="D205" s="477" t="s">
        <v>477</v>
      </c>
      <c r="E205" s="27"/>
      <c r="F205" s="91" t="s">
        <v>482</v>
      </c>
      <c r="G205" s="91" t="s">
        <v>483</v>
      </c>
      <c r="H205" s="91" t="s">
        <v>484</v>
      </c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32" t="s">
        <v>2</v>
      </c>
      <c r="AE205" s="341" t="s">
        <v>312</v>
      </c>
      <c r="AF205" s="260" t="s">
        <v>313</v>
      </c>
      <c r="AG205" s="361"/>
      <c r="AH205" s="221"/>
    </row>
    <row r="206" spans="1:34" ht="50.1" customHeight="1" thickBot="1">
      <c r="A206" s="504"/>
      <c r="B206" s="505"/>
      <c r="C206" s="506"/>
      <c r="D206" s="478"/>
      <c r="E206" s="27"/>
      <c r="F206" s="92" t="s">
        <v>5</v>
      </c>
      <c r="G206" s="92" t="s">
        <v>440</v>
      </c>
      <c r="H206" s="92" t="s">
        <v>441</v>
      </c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35"/>
      <c r="AE206" s="348"/>
      <c r="AF206" s="265"/>
      <c r="AG206" s="361"/>
      <c r="AH206" s="221"/>
    </row>
    <row r="207" spans="1:34" ht="54" customHeight="1" thickBot="1">
      <c r="A207" s="507"/>
      <c r="B207" s="508"/>
      <c r="C207" s="509"/>
      <c r="D207" s="479"/>
      <c r="E207" s="27"/>
      <c r="F207" s="87"/>
      <c r="G207" s="199"/>
      <c r="H207" s="200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52">
        <f>SUM(AD208:AD209)</f>
        <v>0</v>
      </c>
      <c r="AE207" s="152"/>
      <c r="AF207" s="446">
        <f t="shared" ref="AF207" si="89">SUM(AF208:AF209)</f>
        <v>0</v>
      </c>
      <c r="AG207" s="444">
        <f>AF207</f>
        <v>0</v>
      </c>
      <c r="AH207" s="221"/>
    </row>
    <row r="208" spans="1:34" ht="110.1" customHeight="1" thickBot="1">
      <c r="A208" s="197"/>
      <c r="B208" s="406" t="s">
        <v>700</v>
      </c>
      <c r="C208" s="189" t="s">
        <v>709</v>
      </c>
      <c r="D208" s="178">
        <v>3</v>
      </c>
      <c r="E208" s="81"/>
      <c r="F208" s="58"/>
      <c r="G208" s="58"/>
      <c r="H208" s="58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255">
        <f t="shared" ref="AD208:AD209" si="90">SUM(ROUNDUP(F208/D208,0),ROUNDUP(G208/D208,0),ROUNDUP(H208/D208,0),ROUNDUP(I208/D208,0),ROUNDUP(J208/D208,0),ROUNDUP(K208/D208,0),ROUNDUP(L208/D208,0),ROUNDUP(M208/D208,0),ROUNDUP(N208/D208,0),ROUNDUP(O208/D208,0),ROUNDUP(P208/D208,0),ROUNDUP(Q208/D208,0),ROUNDUP(R208/D208,0),ROUNDUP(S208/D208,0),ROUNDUP(T208/D208,0),ROUNDUP(U208/D208,0),ROUNDUP(V208/D208,0),ROUNDUP(W208/D208,0),ROUNDUP(X208/D208,0),ROUNDUP(Y208/D208,0),ROUNDUP(Z208/D208,0),ROUNDUP(AA208/D208,0),ROUNDUP(AB208/D208,0),ROUNDUP(AC208/D208,0))*D208</f>
        <v>0</v>
      </c>
      <c r="AE208" s="343">
        <v>31.82</v>
      </c>
      <c r="AF208" s="261">
        <f t="shared" ref="AF208:AF209" si="91">AD208*AE208</f>
        <v>0</v>
      </c>
      <c r="AG208" s="361"/>
      <c r="AH208" s="221"/>
    </row>
    <row r="209" spans="1:41" ht="200.1" customHeight="1" thickBot="1">
      <c r="A209" s="198"/>
      <c r="B209" s="406" t="s">
        <v>701</v>
      </c>
      <c r="C209" s="189" t="s">
        <v>710</v>
      </c>
      <c r="D209" s="178">
        <v>3</v>
      </c>
      <c r="E209" s="81"/>
      <c r="F209" s="58"/>
      <c r="G209" s="58"/>
      <c r="H209" s="58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255">
        <f t="shared" si="90"/>
        <v>0</v>
      </c>
      <c r="AE209" s="343">
        <v>42.72</v>
      </c>
      <c r="AF209" s="261">
        <f t="shared" si="91"/>
        <v>0</v>
      </c>
      <c r="AG209" s="361"/>
      <c r="AH209" s="221"/>
    </row>
    <row r="210" spans="1:41" ht="50.1" customHeight="1" thickBot="1">
      <c r="A210" s="501" t="s">
        <v>476</v>
      </c>
      <c r="B210" s="502"/>
      <c r="C210" s="503"/>
      <c r="D210" s="477" t="s">
        <v>477</v>
      </c>
      <c r="E210" s="546"/>
      <c r="F210" s="91" t="s">
        <v>482</v>
      </c>
      <c r="G210" s="91" t="s">
        <v>483</v>
      </c>
      <c r="H210" s="91" t="s">
        <v>484</v>
      </c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32" t="s">
        <v>2</v>
      </c>
      <c r="AE210" s="341" t="s">
        <v>312</v>
      </c>
      <c r="AF210" s="260" t="s">
        <v>313</v>
      </c>
      <c r="AG210" s="361"/>
      <c r="AH210" s="221"/>
    </row>
    <row r="211" spans="1:41" ht="50.1" customHeight="1" thickBot="1">
      <c r="A211" s="504"/>
      <c r="B211" s="505"/>
      <c r="C211" s="506"/>
      <c r="D211" s="478"/>
      <c r="E211" s="546"/>
      <c r="F211" s="92" t="s">
        <v>5</v>
      </c>
      <c r="G211" s="92" t="s">
        <v>440</v>
      </c>
      <c r="H211" s="92" t="s">
        <v>441</v>
      </c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54"/>
      <c r="AE211" s="342"/>
      <c r="AF211" s="261"/>
      <c r="AG211" s="361"/>
      <c r="AH211" s="221"/>
    </row>
    <row r="212" spans="1:41" ht="60" customHeight="1" thickBot="1">
      <c r="A212" s="507"/>
      <c r="B212" s="508"/>
      <c r="C212" s="509"/>
      <c r="D212" s="479"/>
      <c r="E212" s="546"/>
      <c r="F212" s="84"/>
      <c r="G212" s="159"/>
      <c r="H212" s="6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53">
        <f>SUM(AD213:AD215)</f>
        <v>0</v>
      </c>
      <c r="AE212" s="153"/>
      <c r="AF212" s="447">
        <f t="shared" ref="AF212" si="92">SUM(AF213:AF215)</f>
        <v>0</v>
      </c>
      <c r="AG212" s="444">
        <f>AF212</f>
        <v>0</v>
      </c>
      <c r="AH212" s="221"/>
    </row>
    <row r="213" spans="1:41" ht="50.1" customHeight="1" thickBot="1">
      <c r="A213" s="547"/>
      <c r="B213" s="402" t="s">
        <v>465</v>
      </c>
      <c r="C213" s="227" t="s">
        <v>442</v>
      </c>
      <c r="D213" s="179">
        <v>3</v>
      </c>
      <c r="E213" s="11"/>
      <c r="F213" s="58"/>
      <c r="G213" s="58"/>
      <c r="H213" s="58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25"/>
      <c r="W213" s="125"/>
      <c r="X213" s="125"/>
      <c r="Y213" s="125"/>
      <c r="Z213" s="125"/>
      <c r="AA213" s="125"/>
      <c r="AB213" s="125"/>
      <c r="AC213" s="125"/>
      <c r="AD213" s="255">
        <f t="shared" ref="AD213:AD215" si="93">SUM(ROUNDUP(F213/D213,0),ROUNDUP(G213/D213,0),ROUNDUP(H213/D213,0),ROUNDUP(I213/D213,0),ROUNDUP(J213/D213,0),ROUNDUP(K213/D213,0),ROUNDUP(L213/D213,0),ROUNDUP(M213/D213,0),ROUNDUP(N213/D213,0),ROUNDUP(O213/D213,0),ROUNDUP(P213/D213,0),ROUNDUP(Q213/D213,0),ROUNDUP(R213/D213,0),ROUNDUP(S213/D213,0),ROUNDUP(T213/D213,0),ROUNDUP(U213/D213,0),ROUNDUP(V213/D213,0),ROUNDUP(W213/D213,0),ROUNDUP(X213/D213,0),ROUNDUP(Y213/D213,0),ROUNDUP(Z213/D213,0),ROUNDUP(AA213/D213,0),ROUNDUP(AB213/D213,0),ROUNDUP(AC213/D213,0))*D213</f>
        <v>0</v>
      </c>
      <c r="AE213" s="343">
        <v>21.12</v>
      </c>
      <c r="AF213" s="261">
        <f t="shared" ref="AF213:AF215" si="94">AD213*AE213</f>
        <v>0</v>
      </c>
      <c r="AG213" s="361"/>
      <c r="AH213" s="221"/>
    </row>
    <row r="214" spans="1:41" ht="50.1" customHeight="1" thickBot="1">
      <c r="A214" s="489"/>
      <c r="B214" s="402" t="s">
        <v>466</v>
      </c>
      <c r="C214" s="227" t="s">
        <v>444</v>
      </c>
      <c r="D214" s="179">
        <v>3</v>
      </c>
      <c r="E214" s="11"/>
      <c r="F214" s="58"/>
      <c r="G214" s="58"/>
      <c r="H214" s="58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25"/>
      <c r="W214" s="125"/>
      <c r="X214" s="125"/>
      <c r="Y214" s="125"/>
      <c r="Z214" s="125"/>
      <c r="AA214" s="125"/>
      <c r="AB214" s="125"/>
      <c r="AC214" s="125"/>
      <c r="AD214" s="255">
        <f t="shared" si="93"/>
        <v>0</v>
      </c>
      <c r="AE214" s="343">
        <v>26.09</v>
      </c>
      <c r="AF214" s="261">
        <f t="shared" si="94"/>
        <v>0</v>
      </c>
      <c r="AG214" s="361"/>
      <c r="AH214" s="221"/>
    </row>
    <row r="215" spans="1:41" ht="50.1" customHeight="1" thickBot="1">
      <c r="A215" s="548"/>
      <c r="B215" s="402" t="s">
        <v>467</v>
      </c>
      <c r="C215" s="227" t="s">
        <v>443</v>
      </c>
      <c r="D215" s="179">
        <v>3</v>
      </c>
      <c r="E215" s="11"/>
      <c r="F215" s="58"/>
      <c r="G215" s="58"/>
      <c r="H215" s="58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26"/>
      <c r="W215" s="126"/>
      <c r="X215" s="126"/>
      <c r="Y215" s="126"/>
      <c r="Z215" s="126"/>
      <c r="AA215" s="126"/>
      <c r="AB215" s="126"/>
      <c r="AC215" s="126"/>
      <c r="AD215" s="255">
        <f t="shared" si="93"/>
        <v>0</v>
      </c>
      <c r="AE215" s="343">
        <v>31.84</v>
      </c>
      <c r="AF215" s="261">
        <f t="shared" si="94"/>
        <v>0</v>
      </c>
      <c r="AG215" s="361"/>
      <c r="AH215" s="221"/>
    </row>
    <row r="216" spans="1:41" s="193" customFormat="1" ht="50.1" customHeight="1" thickBot="1">
      <c r="A216" s="501" t="s">
        <v>476</v>
      </c>
      <c r="B216" s="502"/>
      <c r="C216" s="503"/>
      <c r="D216" s="477" t="s">
        <v>477</v>
      </c>
      <c r="E216" s="27"/>
      <c r="F216" s="91" t="s">
        <v>479</v>
      </c>
      <c r="G216" s="91" t="s">
        <v>482</v>
      </c>
      <c r="H216" s="91" t="s">
        <v>258</v>
      </c>
      <c r="I216" s="93" t="s">
        <v>485</v>
      </c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32" t="s">
        <v>2</v>
      </c>
      <c r="AE216" s="341" t="s">
        <v>312</v>
      </c>
      <c r="AF216" s="260" t="s">
        <v>313</v>
      </c>
      <c r="AG216" s="361"/>
      <c r="AH216" s="221"/>
      <c r="AN216"/>
      <c r="AO216"/>
    </row>
    <row r="217" spans="1:41" s="206" customFormat="1" ht="50.1" customHeight="1" thickBot="1">
      <c r="A217" s="504"/>
      <c r="B217" s="505"/>
      <c r="C217" s="506"/>
      <c r="D217" s="478"/>
      <c r="E217" s="27"/>
      <c r="F217" s="92" t="s">
        <v>4</v>
      </c>
      <c r="G217" s="92" t="s">
        <v>5</v>
      </c>
      <c r="H217" s="92" t="s">
        <v>257</v>
      </c>
      <c r="I217" s="95" t="s">
        <v>273</v>
      </c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35"/>
      <c r="AE217" s="348"/>
      <c r="AF217" s="265"/>
      <c r="AG217" s="361"/>
      <c r="AH217" s="221"/>
      <c r="AN217"/>
      <c r="AO217"/>
    </row>
    <row r="218" spans="1:41" ht="49.5" customHeight="1" thickBot="1">
      <c r="A218" s="507"/>
      <c r="B218" s="508"/>
      <c r="C218" s="509"/>
      <c r="D218" s="479"/>
      <c r="E218" s="27"/>
      <c r="F218" s="48"/>
      <c r="G218" s="87"/>
      <c r="H218" s="241"/>
      <c r="I218" s="187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52">
        <f>SUM(AD219:AD220)</f>
        <v>0</v>
      </c>
      <c r="AE218" s="152"/>
      <c r="AF218" s="446">
        <f t="shared" ref="AF218" si="95">SUM(AF219:AF220)</f>
        <v>0</v>
      </c>
      <c r="AG218" s="444">
        <f>AF218</f>
        <v>0</v>
      </c>
      <c r="AH218" s="221"/>
    </row>
    <row r="219" spans="1:41" ht="110.1" customHeight="1" thickBot="1">
      <c r="A219" s="198"/>
      <c r="B219" s="406" t="s">
        <v>688</v>
      </c>
      <c r="C219" s="189" t="s">
        <v>711</v>
      </c>
      <c r="D219" s="178">
        <v>3</v>
      </c>
      <c r="E219" s="81"/>
      <c r="F219" s="58"/>
      <c r="G219" s="58"/>
      <c r="H219" s="58"/>
      <c r="I219" s="58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255">
        <f t="shared" ref="AD219:AD220" si="96">SUM(ROUNDUP(F219/D219,0),ROUNDUP(G219/D219,0),ROUNDUP(H219/D219,0),ROUNDUP(I219/D219,0),ROUNDUP(J219/D219,0),ROUNDUP(K219/D219,0),ROUNDUP(L219/D219,0),ROUNDUP(M219/D219,0),ROUNDUP(N219/D219,0),ROUNDUP(O219/D219,0),ROUNDUP(P219/D219,0),ROUNDUP(Q219/D219,0),ROUNDUP(R219/D219,0),ROUNDUP(S219/D219,0),ROUNDUP(T219/D219,0),ROUNDUP(U219/D219,0),ROUNDUP(V219/D219,0),ROUNDUP(W219/D219,0),ROUNDUP(X219/D219,0),ROUNDUP(Y219/D219,0),ROUNDUP(Z219/D219,0),ROUNDUP(AA219/D219,0),ROUNDUP(AB219/D219,0),ROUNDUP(AC219/D219,0))*D219</f>
        <v>0</v>
      </c>
      <c r="AE219" s="343">
        <v>31.82</v>
      </c>
      <c r="AF219" s="261">
        <f t="shared" ref="AF219:AF220" si="97">AD219*AE219</f>
        <v>0</v>
      </c>
      <c r="AG219" s="361"/>
      <c r="AH219" s="221"/>
    </row>
    <row r="220" spans="1:41" ht="150" customHeight="1" thickBot="1">
      <c r="A220" s="234"/>
      <c r="B220" s="406" t="s">
        <v>689</v>
      </c>
      <c r="C220" s="189" t="s">
        <v>712</v>
      </c>
      <c r="D220" s="178">
        <v>3</v>
      </c>
      <c r="E220" s="81"/>
      <c r="F220" s="58"/>
      <c r="G220" s="58"/>
      <c r="H220" s="58"/>
      <c r="I220" s="58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255">
        <f t="shared" si="96"/>
        <v>0</v>
      </c>
      <c r="AE220" s="343">
        <v>42.72</v>
      </c>
      <c r="AF220" s="261">
        <f t="shared" si="97"/>
        <v>0</v>
      </c>
      <c r="AG220" s="361"/>
      <c r="AH220" s="221"/>
    </row>
    <row r="221" spans="1:41" ht="50.1" customHeight="1" thickBot="1">
      <c r="A221" s="501" t="s">
        <v>476</v>
      </c>
      <c r="B221" s="502"/>
      <c r="C221" s="503"/>
      <c r="D221" s="477" t="s">
        <v>477</v>
      </c>
      <c r="E221" s="27"/>
      <c r="F221" s="91" t="s">
        <v>479</v>
      </c>
      <c r="G221" s="91" t="s">
        <v>482</v>
      </c>
      <c r="H221" s="91" t="s">
        <v>258</v>
      </c>
      <c r="I221" s="93" t="s">
        <v>485</v>
      </c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32" t="s">
        <v>2</v>
      </c>
      <c r="AE221" s="341" t="s">
        <v>312</v>
      </c>
      <c r="AF221" s="260" t="s">
        <v>313</v>
      </c>
      <c r="AG221" s="361"/>
      <c r="AH221" s="221"/>
    </row>
    <row r="222" spans="1:41" ht="50.1" customHeight="1" thickBot="1">
      <c r="A222" s="504"/>
      <c r="B222" s="505"/>
      <c r="C222" s="506"/>
      <c r="D222" s="478"/>
      <c r="E222" s="27"/>
      <c r="F222" s="92" t="s">
        <v>4</v>
      </c>
      <c r="G222" s="92" t="s">
        <v>5</v>
      </c>
      <c r="H222" s="92" t="s">
        <v>257</v>
      </c>
      <c r="I222" s="95" t="s">
        <v>273</v>
      </c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35"/>
      <c r="AE222" s="348"/>
      <c r="AF222" s="265"/>
      <c r="AG222" s="361"/>
      <c r="AH222" s="221"/>
    </row>
    <row r="223" spans="1:41" ht="48" customHeight="1" thickBot="1">
      <c r="A223" s="507"/>
      <c r="B223" s="508"/>
      <c r="C223" s="509"/>
      <c r="D223" s="479"/>
      <c r="E223" s="27"/>
      <c r="F223" s="48"/>
      <c r="G223" s="87"/>
      <c r="H223" s="241"/>
      <c r="I223" s="187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52">
        <f>SUM(AD224:AD225)</f>
        <v>0</v>
      </c>
      <c r="AE223" s="152"/>
      <c r="AF223" s="446">
        <f t="shared" ref="AF223" si="98">SUM(AF224:AF225)</f>
        <v>0</v>
      </c>
      <c r="AG223" s="444">
        <f>AF223</f>
        <v>0</v>
      </c>
      <c r="AH223" s="221"/>
    </row>
    <row r="224" spans="1:41" ht="99.95" customHeight="1" thickBot="1">
      <c r="A224" s="522"/>
      <c r="B224" s="406" t="s">
        <v>686</v>
      </c>
      <c r="C224" s="189" t="s">
        <v>721</v>
      </c>
      <c r="D224" s="202">
        <v>1</v>
      </c>
      <c r="E224" s="81"/>
      <c r="F224" s="58"/>
      <c r="G224" s="58"/>
      <c r="H224" s="58"/>
      <c r="I224" s="58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255">
        <f t="shared" ref="AD224:AD225" si="99">SUM(ROUNDUP(F224/D224,0),ROUNDUP(G224/D224,0),ROUNDUP(H224/D224,0),ROUNDUP(I224/D224,0),ROUNDUP(J224/D224,0),ROUNDUP(K224/D224,0),ROUNDUP(L224/D224,0),ROUNDUP(M224/D224,0),ROUNDUP(N224/D224,0),ROUNDUP(O224/D224,0),ROUNDUP(P224/D224,0),ROUNDUP(Q224/D224,0),ROUNDUP(R224/D224,0),ROUNDUP(S224/D224,0),ROUNDUP(T224/D224,0),ROUNDUP(U224/D224,0),ROUNDUP(V224/D224,0),ROUNDUP(W224/D224,0),ROUNDUP(X224/D224,0),ROUNDUP(Y224/D224,0),ROUNDUP(Z224/D224,0),ROUNDUP(AA224/D224,0),ROUNDUP(AB224/D224,0),ROUNDUP(AC224/D224,0))*D224</f>
        <v>0</v>
      </c>
      <c r="AE224" s="343">
        <v>53.83</v>
      </c>
      <c r="AF224" s="261">
        <f t="shared" ref="AF224:AF225" si="100">AD224*AE224</f>
        <v>0</v>
      </c>
      <c r="AG224" s="361"/>
      <c r="AH224" s="221"/>
    </row>
    <row r="225" spans="1:34" ht="99.95" customHeight="1" thickBot="1">
      <c r="A225" s="523"/>
      <c r="B225" s="407" t="s">
        <v>687</v>
      </c>
      <c r="C225" s="201" t="s">
        <v>720</v>
      </c>
      <c r="D225" s="202">
        <v>1</v>
      </c>
      <c r="E225" s="81"/>
      <c r="F225" s="58"/>
      <c r="G225" s="58"/>
      <c r="H225" s="58"/>
      <c r="I225" s="58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255">
        <f t="shared" si="99"/>
        <v>0</v>
      </c>
      <c r="AE225" s="343">
        <v>59.97</v>
      </c>
      <c r="AF225" s="261">
        <f t="shared" si="100"/>
        <v>0</v>
      </c>
      <c r="AG225" s="361"/>
      <c r="AH225" s="221"/>
    </row>
    <row r="226" spans="1:34" ht="50.1" customHeight="1" thickBot="1">
      <c r="A226" s="501" t="s">
        <v>476</v>
      </c>
      <c r="B226" s="502"/>
      <c r="C226" s="503"/>
      <c r="D226" s="477" t="s">
        <v>477</v>
      </c>
      <c r="E226" s="546"/>
      <c r="F226" s="91" t="s">
        <v>479</v>
      </c>
      <c r="G226" s="91" t="s">
        <v>482</v>
      </c>
      <c r="H226" s="91" t="s">
        <v>258</v>
      </c>
      <c r="I226" s="93" t="s">
        <v>485</v>
      </c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32" t="s">
        <v>2</v>
      </c>
      <c r="AE226" s="341" t="s">
        <v>312</v>
      </c>
      <c r="AF226" s="260" t="s">
        <v>313</v>
      </c>
      <c r="AG226" s="361"/>
      <c r="AH226" s="221"/>
    </row>
    <row r="227" spans="1:34" ht="50.1" customHeight="1" thickBot="1">
      <c r="A227" s="504"/>
      <c r="B227" s="505"/>
      <c r="C227" s="506"/>
      <c r="D227" s="478"/>
      <c r="E227" s="546"/>
      <c r="F227" s="92" t="s">
        <v>4</v>
      </c>
      <c r="G227" s="92" t="s">
        <v>5</v>
      </c>
      <c r="H227" s="94" t="s">
        <v>257</v>
      </c>
      <c r="I227" s="95" t="s">
        <v>273</v>
      </c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54"/>
      <c r="AE227" s="342"/>
      <c r="AF227" s="261"/>
      <c r="AG227" s="361"/>
      <c r="AH227" s="221"/>
    </row>
    <row r="228" spans="1:34" ht="46.5" customHeight="1" thickBot="1">
      <c r="A228" s="507"/>
      <c r="B228" s="508"/>
      <c r="C228" s="509"/>
      <c r="D228" s="479"/>
      <c r="E228" s="546"/>
      <c r="F228" s="17"/>
      <c r="G228" s="84"/>
      <c r="H228" s="31"/>
      <c r="I228" s="8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53">
        <f>SUM(AD229:AD234)</f>
        <v>0</v>
      </c>
      <c r="AE228" s="153"/>
      <c r="AF228" s="447">
        <f t="shared" ref="AF228" si="101">SUM(AF229:AF234)</f>
        <v>0</v>
      </c>
      <c r="AG228" s="444">
        <f>AF228</f>
        <v>0</v>
      </c>
      <c r="AH228" s="221"/>
    </row>
    <row r="229" spans="1:34" ht="50.1" customHeight="1" thickBot="1">
      <c r="A229" s="547"/>
      <c r="B229" s="402" t="s">
        <v>339</v>
      </c>
      <c r="C229" s="227" t="s">
        <v>722</v>
      </c>
      <c r="D229" s="179">
        <v>5</v>
      </c>
      <c r="E229" s="11"/>
      <c r="F229" s="58"/>
      <c r="G229" s="58"/>
      <c r="H229" s="58"/>
      <c r="I229" s="58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255">
        <f t="shared" ref="AD229:AD234" si="102">SUM(ROUNDUP(F229/D229,0),ROUNDUP(G229/D229,0),ROUNDUP(H229/D229,0),ROUNDUP(I229/D229,0),ROUNDUP(J229/D229,0),ROUNDUP(K229/D229,0),ROUNDUP(L229/D229,0),ROUNDUP(M229/D229,0),ROUNDUP(N229/D229,0),ROUNDUP(O229/D229,0),ROUNDUP(P229/D229,0),ROUNDUP(Q229/D229,0),ROUNDUP(R229/D229,0),ROUNDUP(S229/D229,0),ROUNDUP(T229/D229,0),ROUNDUP(U229/D229,0),ROUNDUP(V229/D229,0),ROUNDUP(W229/D229,0),ROUNDUP(X229/D229,0),ROUNDUP(Y229/D229,0),ROUNDUP(Z229/D229,0),ROUNDUP(AA229/D229,0),ROUNDUP(AB229/D229,0),ROUNDUP(AC229/D229,0))*D229</f>
        <v>0</v>
      </c>
      <c r="AE229" s="343">
        <v>37.17</v>
      </c>
      <c r="AF229" s="261">
        <f t="shared" ref="AF229:AF234" si="103">AD229*AE229</f>
        <v>0</v>
      </c>
      <c r="AG229" s="361"/>
      <c r="AH229" s="221"/>
    </row>
    <row r="230" spans="1:34" ht="50.1" customHeight="1" thickBot="1">
      <c r="A230" s="489"/>
      <c r="B230" s="402" t="s">
        <v>386</v>
      </c>
      <c r="C230" s="227" t="s">
        <v>723</v>
      </c>
      <c r="D230" s="179">
        <v>3</v>
      </c>
      <c r="E230" s="11"/>
      <c r="F230" s="58"/>
      <c r="G230" s="58"/>
      <c r="H230" s="58"/>
      <c r="I230" s="58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255">
        <f t="shared" si="102"/>
        <v>0</v>
      </c>
      <c r="AE230" s="343">
        <v>52.63</v>
      </c>
      <c r="AF230" s="261">
        <f t="shared" si="103"/>
        <v>0</v>
      </c>
      <c r="AG230" s="361"/>
      <c r="AH230" s="221"/>
    </row>
    <row r="231" spans="1:34" ht="50.1" customHeight="1" thickBot="1">
      <c r="A231" s="548"/>
      <c r="B231" s="402" t="s">
        <v>340</v>
      </c>
      <c r="C231" s="227" t="s">
        <v>724</v>
      </c>
      <c r="D231" s="179">
        <v>3</v>
      </c>
      <c r="E231" s="11"/>
      <c r="F231" s="58"/>
      <c r="G231" s="58"/>
      <c r="H231" s="58"/>
      <c r="I231" s="58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255">
        <f t="shared" si="102"/>
        <v>0</v>
      </c>
      <c r="AE231" s="343">
        <v>65.95</v>
      </c>
      <c r="AF231" s="261">
        <f t="shared" si="103"/>
        <v>0</v>
      </c>
      <c r="AG231" s="361"/>
      <c r="AH231" s="221"/>
    </row>
    <row r="232" spans="1:34" ht="50.1" customHeight="1" thickBot="1">
      <c r="A232" s="547"/>
      <c r="B232" s="402" t="s">
        <v>341</v>
      </c>
      <c r="C232" s="227" t="s">
        <v>725</v>
      </c>
      <c r="D232" s="179">
        <v>3</v>
      </c>
      <c r="E232" s="11"/>
      <c r="F232" s="58"/>
      <c r="G232" s="58"/>
      <c r="H232" s="58"/>
      <c r="I232" s="58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255">
        <f t="shared" si="102"/>
        <v>0</v>
      </c>
      <c r="AE232" s="343">
        <v>52.96</v>
      </c>
      <c r="AF232" s="261">
        <f t="shared" si="103"/>
        <v>0</v>
      </c>
      <c r="AG232" s="361"/>
      <c r="AH232" s="221"/>
    </row>
    <row r="233" spans="1:34" ht="50.1" customHeight="1" thickBot="1">
      <c r="A233" s="489"/>
      <c r="B233" s="402" t="s">
        <v>387</v>
      </c>
      <c r="C233" s="227" t="s">
        <v>726</v>
      </c>
      <c r="D233" s="179">
        <v>3</v>
      </c>
      <c r="E233" s="11"/>
      <c r="F233" s="58"/>
      <c r="G233" s="58"/>
      <c r="H233" s="58"/>
      <c r="I233" s="58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255">
        <f t="shared" si="102"/>
        <v>0</v>
      </c>
      <c r="AE233" s="343">
        <v>81.55</v>
      </c>
      <c r="AF233" s="261">
        <f t="shared" si="103"/>
        <v>0</v>
      </c>
      <c r="AG233" s="361"/>
      <c r="AH233" s="221"/>
    </row>
    <row r="234" spans="1:34" ht="50.1" customHeight="1" thickBot="1">
      <c r="A234" s="548"/>
      <c r="B234" s="408" t="s">
        <v>342</v>
      </c>
      <c r="C234" s="227" t="s">
        <v>727</v>
      </c>
      <c r="D234" s="179">
        <v>1</v>
      </c>
      <c r="E234" s="11"/>
      <c r="F234" s="58"/>
      <c r="G234" s="58"/>
      <c r="H234" s="58"/>
      <c r="I234" s="58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255">
        <f t="shared" si="102"/>
        <v>0</v>
      </c>
      <c r="AE234" s="343">
        <v>107.58</v>
      </c>
      <c r="AF234" s="261">
        <f t="shared" si="103"/>
        <v>0</v>
      </c>
      <c r="AG234" s="361"/>
      <c r="AH234" s="221"/>
    </row>
    <row r="235" spans="1:34" ht="50.1" customHeight="1" thickBot="1">
      <c r="A235" s="501" t="s">
        <v>476</v>
      </c>
      <c r="B235" s="502"/>
      <c r="C235" s="503"/>
      <c r="D235" s="471" t="s">
        <v>0</v>
      </c>
      <c r="E235" s="546"/>
      <c r="F235" s="91" t="s">
        <v>479</v>
      </c>
      <c r="G235" s="91" t="s">
        <v>482</v>
      </c>
      <c r="H235" s="91" t="s">
        <v>258</v>
      </c>
      <c r="I235" s="93" t="s">
        <v>485</v>
      </c>
      <c r="J235" s="91" t="s">
        <v>1249</v>
      </c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32" t="s">
        <v>2</v>
      </c>
      <c r="AE235" s="341" t="s">
        <v>312</v>
      </c>
      <c r="AF235" s="260" t="s">
        <v>313</v>
      </c>
      <c r="AG235" s="361"/>
      <c r="AH235" s="221"/>
    </row>
    <row r="236" spans="1:34" ht="50.1" customHeight="1" thickBot="1">
      <c r="A236" s="504"/>
      <c r="B236" s="505"/>
      <c r="C236" s="506"/>
      <c r="D236" s="471"/>
      <c r="E236" s="546"/>
      <c r="F236" s="92" t="s">
        <v>4</v>
      </c>
      <c r="G236" s="92" t="s">
        <v>5</v>
      </c>
      <c r="H236" s="94" t="s">
        <v>257</v>
      </c>
      <c r="I236" s="95" t="s">
        <v>273</v>
      </c>
      <c r="J236" s="92" t="s">
        <v>55</v>
      </c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54"/>
      <c r="AE236" s="342"/>
      <c r="AF236" s="261"/>
      <c r="AG236" s="361"/>
      <c r="AH236" s="221"/>
    </row>
    <row r="237" spans="1:34" ht="40.5" customHeight="1" thickBot="1">
      <c r="A237" s="507"/>
      <c r="B237" s="508"/>
      <c r="C237" s="509"/>
      <c r="D237" s="474"/>
      <c r="E237" s="546"/>
      <c r="F237" s="17"/>
      <c r="G237" s="8"/>
      <c r="H237" s="31"/>
      <c r="I237" s="8"/>
      <c r="J237" s="204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54">
        <f>SUM(AD238:AD243)</f>
        <v>0</v>
      </c>
      <c r="AE237" s="154"/>
      <c r="AF237" s="448">
        <f t="shared" ref="AF237" si="104">SUM(AF238:AF243)</f>
        <v>0</v>
      </c>
      <c r="AG237" s="444">
        <f>AF237</f>
        <v>0</v>
      </c>
      <c r="AH237" s="221"/>
    </row>
    <row r="238" spans="1:34" ht="50.1" customHeight="1" thickBot="1">
      <c r="A238" s="547"/>
      <c r="B238" s="402" t="s">
        <v>268</v>
      </c>
      <c r="C238" s="227" t="s">
        <v>335</v>
      </c>
      <c r="D238" s="179">
        <v>5</v>
      </c>
      <c r="E238" s="11"/>
      <c r="F238" s="58"/>
      <c r="G238" s="58"/>
      <c r="H238" s="58"/>
      <c r="I238" s="58"/>
      <c r="J238" s="58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255">
        <f t="shared" ref="AD238:AD243" si="105">SUM(ROUNDUP(F238/D238,0),ROUNDUP(G238/D238,0),ROUNDUP(H238/D238,0),ROUNDUP(I238/D238,0),ROUNDUP(J238/D238,0),ROUNDUP(K238/D238,0),ROUNDUP(L238/D238,0),ROUNDUP(M238/D238,0),ROUNDUP(N238/D238,0),ROUNDUP(O238/D238,0),ROUNDUP(P238/D238,0),ROUNDUP(Q238/D238,0),ROUNDUP(R238/D238,0),ROUNDUP(S238/D238,0),ROUNDUP(T238/D238,0),ROUNDUP(U238/D238,0),ROUNDUP(V238/D238,0),ROUNDUP(W238/D238,0),ROUNDUP(X238/D238,0),ROUNDUP(Y238/D238,0),ROUNDUP(Z238/D238,0),ROUNDUP(AA238/D238,0),ROUNDUP(AB238/D238,0),ROUNDUP(AC238/D238,0))*D238</f>
        <v>0</v>
      </c>
      <c r="AE238" s="343">
        <v>24.21</v>
      </c>
      <c r="AF238" s="261">
        <f t="shared" ref="AF238:AF243" si="106">AD238*AE238</f>
        <v>0</v>
      </c>
      <c r="AG238" s="361"/>
      <c r="AH238" s="221"/>
    </row>
    <row r="239" spans="1:34" ht="50.1" customHeight="1" thickBot="1">
      <c r="A239" s="549"/>
      <c r="B239" s="402" t="s">
        <v>269</v>
      </c>
      <c r="C239" s="90" t="s">
        <v>375</v>
      </c>
      <c r="D239" s="179">
        <v>3</v>
      </c>
      <c r="E239" s="11"/>
      <c r="F239" s="58"/>
      <c r="G239" s="58"/>
      <c r="H239" s="58"/>
      <c r="I239" s="58"/>
      <c r="J239" s="58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255">
        <f t="shared" si="105"/>
        <v>0</v>
      </c>
      <c r="AE239" s="343">
        <v>31.82</v>
      </c>
      <c r="AF239" s="261">
        <f t="shared" si="106"/>
        <v>0</v>
      </c>
      <c r="AG239" s="361"/>
      <c r="AH239" s="221"/>
    </row>
    <row r="240" spans="1:34" ht="50.1" customHeight="1" thickBot="1">
      <c r="A240" s="548"/>
      <c r="B240" s="402" t="s">
        <v>270</v>
      </c>
      <c r="C240" s="227" t="s">
        <v>336</v>
      </c>
      <c r="D240" s="179">
        <v>3</v>
      </c>
      <c r="E240" s="11"/>
      <c r="F240" s="58"/>
      <c r="G240" s="58"/>
      <c r="H240" s="58"/>
      <c r="I240" s="58"/>
      <c r="J240" s="58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255">
        <f t="shared" si="105"/>
        <v>0</v>
      </c>
      <c r="AE240" s="343">
        <v>37.229999999999997</v>
      </c>
      <c r="AF240" s="261">
        <f t="shared" si="106"/>
        <v>0</v>
      </c>
      <c r="AG240" s="361"/>
      <c r="AH240" s="221"/>
    </row>
    <row r="241" spans="1:34" ht="50.1" customHeight="1" thickBot="1">
      <c r="A241" s="547"/>
      <c r="B241" s="402" t="s">
        <v>271</v>
      </c>
      <c r="C241" s="227" t="s">
        <v>337</v>
      </c>
      <c r="D241" s="179">
        <v>3</v>
      </c>
      <c r="E241" s="11"/>
      <c r="F241" s="58"/>
      <c r="G241" s="58"/>
      <c r="H241" s="58"/>
      <c r="I241" s="58"/>
      <c r="J241" s="58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255">
        <f t="shared" si="105"/>
        <v>0</v>
      </c>
      <c r="AE241" s="343">
        <v>35.57</v>
      </c>
      <c r="AF241" s="261">
        <f t="shared" si="106"/>
        <v>0</v>
      </c>
      <c r="AG241" s="361"/>
      <c r="AH241" s="221"/>
    </row>
    <row r="242" spans="1:34" ht="50.1" customHeight="1" thickBot="1">
      <c r="A242" s="489"/>
      <c r="B242" s="402" t="s">
        <v>288</v>
      </c>
      <c r="C242" s="227" t="s">
        <v>376</v>
      </c>
      <c r="D242" s="179">
        <v>3</v>
      </c>
      <c r="E242" s="11"/>
      <c r="F242" s="58"/>
      <c r="G242" s="58"/>
      <c r="H242" s="58"/>
      <c r="I242" s="58"/>
      <c r="J242" s="58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255">
        <f t="shared" si="105"/>
        <v>0</v>
      </c>
      <c r="AE242" s="343">
        <v>49.86</v>
      </c>
      <c r="AF242" s="261">
        <f t="shared" si="106"/>
        <v>0</v>
      </c>
      <c r="AG242" s="361"/>
      <c r="AH242" s="221"/>
    </row>
    <row r="243" spans="1:34" ht="50.1" customHeight="1" thickBot="1">
      <c r="A243" s="548"/>
      <c r="B243" s="408" t="s">
        <v>272</v>
      </c>
      <c r="C243" s="227" t="s">
        <v>338</v>
      </c>
      <c r="D243" s="179">
        <v>1</v>
      </c>
      <c r="E243" s="11"/>
      <c r="F243" s="58"/>
      <c r="G243" s="58"/>
      <c r="H243" s="58"/>
      <c r="I243" s="58"/>
      <c r="J243" s="58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255">
        <f t="shared" si="105"/>
        <v>0</v>
      </c>
      <c r="AE243" s="343">
        <v>58.46</v>
      </c>
      <c r="AF243" s="261">
        <f t="shared" si="106"/>
        <v>0</v>
      </c>
      <c r="AG243" s="361"/>
      <c r="AH243" s="221"/>
    </row>
    <row r="244" spans="1:34" ht="50.1" customHeight="1" thickBot="1">
      <c r="A244" s="501" t="s">
        <v>476</v>
      </c>
      <c r="B244" s="502"/>
      <c r="C244" s="503"/>
      <c r="D244" s="565" t="s">
        <v>0</v>
      </c>
      <c r="E244" s="27"/>
      <c r="F244" s="91" t="s">
        <v>479</v>
      </c>
      <c r="G244" s="91" t="s">
        <v>482</v>
      </c>
      <c r="H244" s="91" t="s">
        <v>258</v>
      </c>
      <c r="I244" s="224" t="s">
        <v>486</v>
      </c>
      <c r="J244" s="230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32" t="s">
        <v>2</v>
      </c>
      <c r="AE244" s="341" t="s">
        <v>312</v>
      </c>
      <c r="AF244" s="260" t="s">
        <v>313</v>
      </c>
      <c r="AG244" s="361"/>
      <c r="AH244" s="221"/>
    </row>
    <row r="245" spans="1:34" ht="50.1" customHeight="1" thickBot="1">
      <c r="A245" s="504"/>
      <c r="B245" s="505"/>
      <c r="C245" s="506"/>
      <c r="D245" s="566"/>
      <c r="E245" s="27"/>
      <c r="F245" s="92" t="s">
        <v>4</v>
      </c>
      <c r="G245" s="92" t="s">
        <v>5</v>
      </c>
      <c r="H245" s="92" t="s">
        <v>257</v>
      </c>
      <c r="I245" s="92" t="s">
        <v>388</v>
      </c>
      <c r="J245" s="230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47"/>
      <c r="AE245" s="348"/>
      <c r="AF245" s="265"/>
      <c r="AG245" s="361"/>
      <c r="AH245" s="221"/>
    </row>
    <row r="246" spans="1:34" ht="42" customHeight="1" thickBot="1">
      <c r="A246" s="507"/>
      <c r="B246" s="508"/>
      <c r="C246" s="509"/>
      <c r="D246" s="567"/>
      <c r="E246" s="27"/>
      <c r="F246" s="48"/>
      <c r="G246" s="48"/>
      <c r="H246" s="10"/>
      <c r="I246" s="465"/>
      <c r="J246" s="230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56">
        <f>SUM(AD247:AD252)</f>
        <v>0</v>
      </c>
      <c r="AE246" s="156"/>
      <c r="AF246" s="449">
        <f t="shared" ref="AF246" si="107">SUM(AF247:AF252)</f>
        <v>0</v>
      </c>
      <c r="AG246" s="444">
        <f>AF246</f>
        <v>0</v>
      </c>
      <c r="AH246" s="221"/>
    </row>
    <row r="247" spans="1:34" ht="50.1" customHeight="1" thickBot="1">
      <c r="A247" s="559"/>
      <c r="B247" s="406" t="s">
        <v>694</v>
      </c>
      <c r="C247" s="235" t="s">
        <v>713</v>
      </c>
      <c r="D247" s="178">
        <v>5</v>
      </c>
      <c r="E247" s="46"/>
      <c r="F247" s="58"/>
      <c r="G247" s="58"/>
      <c r="H247" s="58"/>
      <c r="I247" s="58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255">
        <f t="shared" ref="AD247:AD252" si="108">SUM(ROUNDUP(F247/D247,0),ROUNDUP(G247/D247,0),ROUNDUP(H247/D247,0),ROUNDUP(I247/D247,0),ROUNDUP(J247/D247,0),ROUNDUP(K247/D247,0),ROUNDUP(L247/D247,0),ROUNDUP(M247/D247,0),ROUNDUP(N247/D247,0),ROUNDUP(O247/D247,0),ROUNDUP(P247/D247,0),ROUNDUP(Q247/D247,0),ROUNDUP(R247/D247,0),ROUNDUP(S247/D247,0),ROUNDUP(T247/D247,0),ROUNDUP(U247/D247,0),ROUNDUP(V247/D247,0),ROUNDUP(W247/D247,0),ROUNDUP(X247/D247,0),ROUNDUP(Y247/D247,0),ROUNDUP(Z247/D247,0),ROUNDUP(AA247/D247,0),ROUNDUP(AB247/D247,0),ROUNDUP(AC247/D247,0))*D247</f>
        <v>0</v>
      </c>
      <c r="AE247" s="343">
        <v>35.840000000000003</v>
      </c>
      <c r="AF247" s="261">
        <f t="shared" ref="AF247:AF252" si="109">AD247*AE247</f>
        <v>0</v>
      </c>
      <c r="AG247" s="361"/>
      <c r="AH247" s="221"/>
    </row>
    <row r="248" spans="1:34" ht="50.1" customHeight="1" thickBot="1">
      <c r="A248" s="560"/>
      <c r="B248" s="406" t="s">
        <v>695</v>
      </c>
      <c r="C248" s="235" t="s">
        <v>714</v>
      </c>
      <c r="D248" s="178">
        <v>3</v>
      </c>
      <c r="E248" s="46"/>
      <c r="F248" s="58"/>
      <c r="G248" s="58"/>
      <c r="H248" s="58"/>
      <c r="I248" s="58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255">
        <f t="shared" si="108"/>
        <v>0</v>
      </c>
      <c r="AE248" s="343">
        <v>45.96</v>
      </c>
      <c r="AF248" s="261">
        <f t="shared" si="109"/>
        <v>0</v>
      </c>
      <c r="AG248" s="361"/>
      <c r="AH248" s="221"/>
    </row>
    <row r="249" spans="1:34" ht="50.1" customHeight="1" thickBot="1">
      <c r="A249" s="561"/>
      <c r="B249" s="406" t="s">
        <v>696</v>
      </c>
      <c r="C249" s="235" t="s">
        <v>728</v>
      </c>
      <c r="D249" s="178">
        <v>3</v>
      </c>
      <c r="E249" s="46"/>
      <c r="F249" s="58"/>
      <c r="G249" s="58"/>
      <c r="H249" s="58"/>
      <c r="I249" s="58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255">
        <f t="shared" si="108"/>
        <v>0</v>
      </c>
      <c r="AE249" s="343">
        <v>65.95</v>
      </c>
      <c r="AF249" s="261">
        <f t="shared" si="109"/>
        <v>0</v>
      </c>
      <c r="AG249" s="361"/>
      <c r="AH249" s="221"/>
    </row>
    <row r="250" spans="1:34" ht="50.1" customHeight="1" thickBot="1">
      <c r="A250" s="559"/>
      <c r="B250" s="406" t="s">
        <v>697</v>
      </c>
      <c r="C250" s="235" t="s">
        <v>715</v>
      </c>
      <c r="D250" s="178">
        <v>3</v>
      </c>
      <c r="E250" s="46"/>
      <c r="F250" s="58"/>
      <c r="G250" s="58"/>
      <c r="H250" s="58"/>
      <c r="I250" s="58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255">
        <f t="shared" si="108"/>
        <v>0</v>
      </c>
      <c r="AE250" s="343">
        <v>46.17</v>
      </c>
      <c r="AF250" s="261">
        <f t="shared" si="109"/>
        <v>0</v>
      </c>
      <c r="AG250" s="361"/>
      <c r="AH250" s="221"/>
    </row>
    <row r="251" spans="1:34" ht="50.1" customHeight="1" thickBot="1">
      <c r="A251" s="560"/>
      <c r="B251" s="409" t="s">
        <v>698</v>
      </c>
      <c r="C251" s="235" t="s">
        <v>729</v>
      </c>
      <c r="D251" s="178">
        <v>3</v>
      </c>
      <c r="E251" s="46"/>
      <c r="F251" s="58"/>
      <c r="G251" s="58"/>
      <c r="H251" s="58"/>
      <c r="I251" s="58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255">
        <f t="shared" si="108"/>
        <v>0</v>
      </c>
      <c r="AE251" s="343">
        <v>74.77</v>
      </c>
      <c r="AF251" s="261">
        <f t="shared" si="109"/>
        <v>0</v>
      </c>
      <c r="AG251" s="361"/>
      <c r="AH251" s="221"/>
    </row>
    <row r="252" spans="1:34" ht="50.1" customHeight="1" thickBot="1">
      <c r="A252" s="561"/>
      <c r="B252" s="409" t="s">
        <v>699</v>
      </c>
      <c r="C252" s="235" t="s">
        <v>730</v>
      </c>
      <c r="D252" s="178">
        <v>1</v>
      </c>
      <c r="E252" s="46"/>
      <c r="F252" s="58"/>
      <c r="G252" s="58"/>
      <c r="H252" s="58"/>
      <c r="I252" s="58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255">
        <f t="shared" si="108"/>
        <v>0</v>
      </c>
      <c r="AE252" s="343">
        <v>107.58</v>
      </c>
      <c r="AF252" s="261">
        <f t="shared" si="109"/>
        <v>0</v>
      </c>
      <c r="AG252" s="361"/>
      <c r="AH252" s="221"/>
    </row>
    <row r="253" spans="1:34" ht="50.1" customHeight="1" thickBot="1">
      <c r="A253" s="501" t="s">
        <v>476</v>
      </c>
      <c r="B253" s="502"/>
      <c r="C253" s="503"/>
      <c r="D253" s="568" t="s">
        <v>0</v>
      </c>
      <c r="E253" s="27"/>
      <c r="F253" s="91" t="s">
        <v>479</v>
      </c>
      <c r="G253" s="91" t="s">
        <v>482</v>
      </c>
      <c r="H253" s="91" t="s">
        <v>258</v>
      </c>
      <c r="I253" s="224" t="s">
        <v>486</v>
      </c>
      <c r="J253" s="230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32" t="s">
        <v>2</v>
      </c>
      <c r="AE253" s="341" t="s">
        <v>312</v>
      </c>
      <c r="AF253" s="260" t="s">
        <v>313</v>
      </c>
      <c r="AG253" s="361"/>
      <c r="AH253" s="221"/>
    </row>
    <row r="254" spans="1:34" ht="50.1" customHeight="1" thickBot="1">
      <c r="A254" s="504"/>
      <c r="B254" s="505"/>
      <c r="C254" s="506"/>
      <c r="D254" s="569"/>
      <c r="E254" s="27"/>
      <c r="F254" s="92" t="s">
        <v>4</v>
      </c>
      <c r="G254" s="92" t="s">
        <v>5</v>
      </c>
      <c r="H254" s="92" t="s">
        <v>257</v>
      </c>
      <c r="I254" s="92" t="s">
        <v>388</v>
      </c>
      <c r="J254" s="230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55"/>
      <c r="AE254" s="348"/>
      <c r="AF254" s="265"/>
      <c r="AG254" s="361"/>
      <c r="AH254" s="221"/>
    </row>
    <row r="255" spans="1:34" ht="41.25" customHeight="1" thickBot="1">
      <c r="A255" s="507"/>
      <c r="B255" s="508"/>
      <c r="C255" s="509"/>
      <c r="D255" s="570"/>
      <c r="E255" s="27"/>
      <c r="F255" s="48"/>
      <c r="G255" s="48"/>
      <c r="H255" s="10"/>
      <c r="I255" s="465"/>
      <c r="J255" s="230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56">
        <f>SUM(AD256:AD259)</f>
        <v>0</v>
      </c>
      <c r="AE255" s="156"/>
      <c r="AF255" s="449">
        <f t="shared" ref="AF255" si="110">SUM(AF256:AF259)</f>
        <v>0</v>
      </c>
      <c r="AG255" s="444">
        <f>AF255</f>
        <v>0</v>
      </c>
      <c r="AH255" s="221"/>
    </row>
    <row r="256" spans="1:34" ht="80.099999999999994" customHeight="1" thickBot="1">
      <c r="A256" s="560"/>
      <c r="B256" s="406" t="s">
        <v>690</v>
      </c>
      <c r="C256" s="235" t="s">
        <v>331</v>
      </c>
      <c r="D256" s="178">
        <v>5</v>
      </c>
      <c r="E256" s="46"/>
      <c r="F256" s="58"/>
      <c r="G256" s="58"/>
      <c r="H256" s="58"/>
      <c r="I256" s="58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255">
        <f t="shared" ref="AD256:AD259" si="111">SUM(ROUNDUP(F256/D256,0),ROUNDUP(G256/D256,0),ROUNDUP(H256/D256,0),ROUNDUP(I256/D256,0),ROUNDUP(J256/D256,0),ROUNDUP(K256/D256,0),ROUNDUP(L256/D256,0),ROUNDUP(M256/D256,0),ROUNDUP(N256/D256,0),ROUNDUP(O256/D256,0),ROUNDUP(P256/D256,0),ROUNDUP(Q256/D256,0),ROUNDUP(R256/D256,0),ROUNDUP(S256/D256,0),ROUNDUP(T256/D256,0),ROUNDUP(U256/D256,0),ROUNDUP(V256/D256,0),ROUNDUP(W256/D256,0),ROUNDUP(X256/D256,0),ROUNDUP(Y256/D256,0),ROUNDUP(Z256/D256,0),ROUNDUP(AA256/D256,0),ROUNDUP(AB256/D256,0),ROUNDUP(AC256/D256,0))*D256</f>
        <v>0</v>
      </c>
      <c r="AE256" s="343">
        <v>23.42</v>
      </c>
      <c r="AF256" s="261">
        <f t="shared" ref="AF256:AF259" si="112">AD256*AE256</f>
        <v>0</v>
      </c>
      <c r="AG256" s="361"/>
      <c r="AH256" s="221"/>
    </row>
    <row r="257" spans="1:34" ht="80.099999999999994" customHeight="1" thickBot="1">
      <c r="A257" s="561"/>
      <c r="B257" s="406" t="s">
        <v>691</v>
      </c>
      <c r="C257" s="235" t="s">
        <v>332</v>
      </c>
      <c r="D257" s="178">
        <v>3</v>
      </c>
      <c r="E257" s="46"/>
      <c r="F257" s="58"/>
      <c r="G257" s="58"/>
      <c r="H257" s="58"/>
      <c r="I257" s="58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255">
        <f t="shared" si="111"/>
        <v>0</v>
      </c>
      <c r="AE257" s="343">
        <v>37.229999999999997</v>
      </c>
      <c r="AF257" s="261">
        <f t="shared" si="112"/>
        <v>0</v>
      </c>
      <c r="AG257" s="361"/>
      <c r="AH257" s="221"/>
    </row>
    <row r="258" spans="1:34" ht="80.099999999999994" customHeight="1" thickBot="1">
      <c r="A258" s="559"/>
      <c r="B258" s="406" t="s">
        <v>692</v>
      </c>
      <c r="C258" s="235" t="s">
        <v>333</v>
      </c>
      <c r="D258" s="178">
        <v>3</v>
      </c>
      <c r="E258" s="46"/>
      <c r="F258" s="58"/>
      <c r="G258" s="58"/>
      <c r="H258" s="58"/>
      <c r="I258" s="58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255">
        <f t="shared" si="111"/>
        <v>0</v>
      </c>
      <c r="AE258" s="343">
        <v>35.57</v>
      </c>
      <c r="AF258" s="261">
        <f t="shared" si="112"/>
        <v>0</v>
      </c>
      <c r="AG258" s="361"/>
      <c r="AH258" s="221"/>
    </row>
    <row r="259" spans="1:34" ht="80.099999999999994" customHeight="1" thickBot="1">
      <c r="A259" s="561"/>
      <c r="B259" s="406" t="s">
        <v>693</v>
      </c>
      <c r="C259" s="235" t="s">
        <v>334</v>
      </c>
      <c r="D259" s="178">
        <v>1</v>
      </c>
      <c r="E259" s="46"/>
      <c r="F259" s="58"/>
      <c r="G259" s="58"/>
      <c r="H259" s="58"/>
      <c r="I259" s="58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255">
        <f t="shared" si="111"/>
        <v>0</v>
      </c>
      <c r="AE259" s="343">
        <v>58.46</v>
      </c>
      <c r="AF259" s="261">
        <f t="shared" si="112"/>
        <v>0</v>
      </c>
      <c r="AG259" s="361"/>
      <c r="AH259" s="221"/>
    </row>
    <row r="260" spans="1:34" ht="50.1" customHeight="1" thickBot="1">
      <c r="A260" s="501" t="s">
        <v>476</v>
      </c>
      <c r="B260" s="502"/>
      <c r="C260" s="503"/>
      <c r="D260" s="477" t="s">
        <v>477</v>
      </c>
      <c r="E260" s="27"/>
      <c r="F260" s="91" t="s">
        <v>479</v>
      </c>
      <c r="G260" s="91" t="s">
        <v>482</v>
      </c>
      <c r="H260" s="91" t="s">
        <v>487</v>
      </c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32" t="s">
        <v>2</v>
      </c>
      <c r="AE260" s="341" t="s">
        <v>312</v>
      </c>
      <c r="AF260" s="260" t="s">
        <v>313</v>
      </c>
      <c r="AG260" s="361"/>
      <c r="AH260" s="221"/>
    </row>
    <row r="261" spans="1:34" ht="50.1" customHeight="1" thickBot="1">
      <c r="A261" s="504"/>
      <c r="B261" s="505"/>
      <c r="C261" s="506"/>
      <c r="D261" s="478"/>
      <c r="E261" s="27"/>
      <c r="F261" s="92" t="s">
        <v>4</v>
      </c>
      <c r="G261" s="92" t="s">
        <v>5</v>
      </c>
      <c r="H261" s="92" t="s">
        <v>285</v>
      </c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35"/>
      <c r="AE261" s="348"/>
      <c r="AF261" s="265"/>
      <c r="AG261" s="361"/>
      <c r="AH261" s="221"/>
    </row>
    <row r="262" spans="1:34" ht="42" customHeight="1" thickBot="1">
      <c r="A262" s="507"/>
      <c r="B262" s="508"/>
      <c r="C262" s="509"/>
      <c r="D262" s="479"/>
      <c r="E262" s="27"/>
      <c r="F262" s="48"/>
      <c r="G262" s="48"/>
      <c r="H262" s="65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52">
        <f>SUM(AD263:AD266)</f>
        <v>0</v>
      </c>
      <c r="AE262" s="152"/>
      <c r="AF262" s="446">
        <f t="shared" ref="AF262" si="113">SUM(AF263:AF266)</f>
        <v>0</v>
      </c>
      <c r="AG262" s="444">
        <f>AF262</f>
        <v>0</v>
      </c>
      <c r="AH262" s="221"/>
    </row>
    <row r="263" spans="1:34" ht="80.099999999999994" customHeight="1" thickBot="1">
      <c r="A263" s="522"/>
      <c r="B263" s="406" t="s">
        <v>678</v>
      </c>
      <c r="C263" s="235" t="s">
        <v>309</v>
      </c>
      <c r="D263" s="178">
        <v>5</v>
      </c>
      <c r="E263" s="46"/>
      <c r="F263" s="256"/>
      <c r="G263" s="256"/>
      <c r="H263" s="230"/>
      <c r="I263" s="230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255">
        <f t="shared" ref="AD263:AD266" si="114">SUM(ROUNDUP(F263/D263,0),ROUNDUP(G263/D263,0),ROUNDUP(H263/D263,0),ROUNDUP(I263/D263,0),ROUNDUP(J263/D263,0),ROUNDUP(K263/D263,0),ROUNDUP(L263/D263,0),ROUNDUP(M263/D263,0),ROUNDUP(N263/D263,0),ROUNDUP(O263/D263,0),ROUNDUP(P263/D263,0),ROUNDUP(Q263/D263,0),ROUNDUP(R263/D263,0),ROUNDUP(S263/D263,0),ROUNDUP(T263/D263,0),ROUNDUP(U263/D263,0),ROUNDUP(V263/D263,0),ROUNDUP(W263/D263,0),ROUNDUP(X263/D263,0),ROUNDUP(Y263/D263,0),ROUNDUP(Z263/D263,0),ROUNDUP(AA263/D263,0),ROUNDUP(AB263/D263,0),ROUNDUP(AC263/D263,0))*D263</f>
        <v>0</v>
      </c>
      <c r="AE263" s="343">
        <v>24.21</v>
      </c>
      <c r="AF263" s="261">
        <f t="shared" ref="AF263:AF266" si="115">AD263*AE263</f>
        <v>0</v>
      </c>
      <c r="AG263" s="361"/>
      <c r="AH263" s="221"/>
    </row>
    <row r="264" spans="1:34" ht="80.099999999999994" customHeight="1" thickBot="1">
      <c r="A264" s="537"/>
      <c r="B264" s="406" t="s">
        <v>679</v>
      </c>
      <c r="C264" s="235" t="s">
        <v>310</v>
      </c>
      <c r="D264" s="178">
        <v>3</v>
      </c>
      <c r="E264" s="46"/>
      <c r="F264" s="256"/>
      <c r="G264" s="256"/>
      <c r="H264" s="230"/>
      <c r="I264" s="230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255">
        <f t="shared" si="114"/>
        <v>0</v>
      </c>
      <c r="AE264" s="343">
        <v>37.229999999999997</v>
      </c>
      <c r="AF264" s="261">
        <f t="shared" si="115"/>
        <v>0</v>
      </c>
      <c r="AG264" s="361"/>
      <c r="AH264" s="221"/>
    </row>
    <row r="265" spans="1:34" ht="80.099999999999994" customHeight="1" thickBot="1">
      <c r="A265" s="522"/>
      <c r="B265" s="406" t="s">
        <v>680</v>
      </c>
      <c r="C265" s="235" t="s">
        <v>307</v>
      </c>
      <c r="D265" s="178">
        <v>3</v>
      </c>
      <c r="E265" s="46"/>
      <c r="F265" s="256"/>
      <c r="G265" s="256"/>
      <c r="H265" s="230"/>
      <c r="I265" s="230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255">
        <f t="shared" si="114"/>
        <v>0</v>
      </c>
      <c r="AE265" s="343">
        <v>35.57</v>
      </c>
      <c r="AF265" s="261">
        <f t="shared" si="115"/>
        <v>0</v>
      </c>
      <c r="AG265" s="361"/>
      <c r="AH265" s="221"/>
    </row>
    <row r="266" spans="1:34" ht="80.099999999999994" customHeight="1" thickBot="1">
      <c r="A266" s="537"/>
      <c r="B266" s="406" t="s">
        <v>681</v>
      </c>
      <c r="C266" s="235" t="s">
        <v>308</v>
      </c>
      <c r="D266" s="178">
        <v>1</v>
      </c>
      <c r="E266" s="46"/>
      <c r="F266" s="256"/>
      <c r="G266" s="256"/>
      <c r="H266" s="256"/>
      <c r="I266" s="230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255">
        <f t="shared" si="114"/>
        <v>0</v>
      </c>
      <c r="AE266" s="343">
        <v>58.46</v>
      </c>
      <c r="AF266" s="261">
        <f t="shared" si="115"/>
        <v>0</v>
      </c>
      <c r="AG266" s="361"/>
      <c r="AH266" s="221"/>
    </row>
    <row r="267" spans="1:34" ht="50.1" customHeight="1" thickBot="1">
      <c r="A267" s="501" t="s">
        <v>476</v>
      </c>
      <c r="B267" s="502"/>
      <c r="C267" s="503"/>
      <c r="D267" s="477" t="s">
        <v>477</v>
      </c>
      <c r="E267" s="9"/>
      <c r="F267" s="99" t="s">
        <v>296</v>
      </c>
      <c r="G267" s="91" t="s">
        <v>479</v>
      </c>
      <c r="H267" s="91" t="s">
        <v>482</v>
      </c>
      <c r="I267" s="100" t="s">
        <v>488</v>
      </c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32" t="s">
        <v>2</v>
      </c>
      <c r="AE267" s="341" t="s">
        <v>312</v>
      </c>
      <c r="AF267" s="260" t="s">
        <v>313</v>
      </c>
      <c r="AG267" s="361"/>
      <c r="AH267" s="221"/>
    </row>
    <row r="268" spans="1:34" ht="50.1" customHeight="1" thickBot="1">
      <c r="A268" s="504"/>
      <c r="B268" s="505"/>
      <c r="C268" s="506"/>
      <c r="D268" s="478"/>
      <c r="E268" s="43"/>
      <c r="F268" s="101" t="s">
        <v>23</v>
      </c>
      <c r="G268" s="102" t="s">
        <v>4</v>
      </c>
      <c r="H268" s="92" t="s">
        <v>5</v>
      </c>
      <c r="I268" s="92" t="s">
        <v>366</v>
      </c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35"/>
      <c r="AE268" s="348"/>
      <c r="AF268" s="261"/>
      <c r="AG268" s="361"/>
      <c r="AH268" s="221"/>
    </row>
    <row r="269" spans="1:34" ht="51" customHeight="1" thickBot="1">
      <c r="A269" s="507"/>
      <c r="B269" s="508"/>
      <c r="C269" s="509"/>
      <c r="D269" s="479"/>
      <c r="E269" s="27"/>
      <c r="F269" s="44"/>
      <c r="G269" s="48"/>
      <c r="H269" s="49"/>
      <c r="I269" s="64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52">
        <f>SUM(AD270:AD273)</f>
        <v>0</v>
      </c>
      <c r="AE269" s="152"/>
      <c r="AF269" s="446">
        <f t="shared" ref="AF269" si="116">SUM(AF270:AF273)</f>
        <v>0</v>
      </c>
      <c r="AG269" s="444">
        <f>AF269</f>
        <v>0</v>
      </c>
      <c r="AH269" s="221"/>
    </row>
    <row r="270" spans="1:34" ht="80.099999999999994" customHeight="1" thickBot="1">
      <c r="A270" s="522"/>
      <c r="B270" s="410" t="s">
        <v>682</v>
      </c>
      <c r="C270" s="114" t="s">
        <v>761</v>
      </c>
      <c r="D270" s="162">
        <v>5</v>
      </c>
      <c r="E270" s="27"/>
      <c r="F270" s="257"/>
      <c r="G270" s="256"/>
      <c r="H270" s="256"/>
      <c r="I270" s="256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255">
        <f t="shared" ref="AD270:AD273" si="117">SUM(ROUNDUP(F270/D270,0),ROUNDUP(G270/D270,0),ROUNDUP(H270/D270,0),ROUNDUP(I270/D270,0),ROUNDUP(J270/D270,0),ROUNDUP(K270/D270,0),ROUNDUP(L270/D270,0),ROUNDUP(M270/D270,0),ROUNDUP(N270/D270,0),ROUNDUP(O270/D270,0),ROUNDUP(P270/D270,0),ROUNDUP(Q270/D270,0),ROUNDUP(R270/D270,0),ROUNDUP(S270/D270,0),ROUNDUP(T270/D270,0),ROUNDUP(U270/D270,0),ROUNDUP(V270/D270,0),ROUNDUP(W270/D270,0),ROUNDUP(X270/D270,0),ROUNDUP(Y270/D270,0),ROUNDUP(Z270/D270,0),ROUNDUP(AA270/D270,0),ROUNDUP(AB270/D270,0),ROUNDUP(AC270/D270,0))*D270</f>
        <v>0</v>
      </c>
      <c r="AE270" s="343">
        <v>24.21</v>
      </c>
      <c r="AF270" s="261">
        <f t="shared" ref="AF270:AF273" si="118">AD270*AE270</f>
        <v>0</v>
      </c>
      <c r="AG270" s="361"/>
      <c r="AH270" s="221"/>
    </row>
    <row r="271" spans="1:34" ht="80.099999999999994" customHeight="1" thickBot="1">
      <c r="A271" s="537"/>
      <c r="B271" s="406" t="s">
        <v>683</v>
      </c>
      <c r="C271" s="235" t="s">
        <v>762</v>
      </c>
      <c r="D271" s="162">
        <v>3</v>
      </c>
      <c r="E271" s="27"/>
      <c r="F271" s="257"/>
      <c r="G271" s="256"/>
      <c r="H271" s="256"/>
      <c r="I271" s="256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255">
        <f t="shared" si="117"/>
        <v>0</v>
      </c>
      <c r="AE271" s="343">
        <v>37.229999999999997</v>
      </c>
      <c r="AF271" s="261">
        <f t="shared" si="118"/>
        <v>0</v>
      </c>
      <c r="AG271" s="361"/>
      <c r="AH271" s="221"/>
    </row>
    <row r="272" spans="1:34" ht="80.099999999999994" customHeight="1" thickBot="1">
      <c r="A272" s="537"/>
      <c r="B272" s="406" t="s">
        <v>684</v>
      </c>
      <c r="C272" s="235" t="s">
        <v>763</v>
      </c>
      <c r="D272" s="93">
        <v>3</v>
      </c>
      <c r="E272" s="27"/>
      <c r="F272" s="112"/>
      <c r="G272" s="257"/>
      <c r="H272" s="257"/>
      <c r="I272" s="257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255">
        <f t="shared" si="117"/>
        <v>0</v>
      </c>
      <c r="AE272" s="343">
        <v>35.57</v>
      </c>
      <c r="AF272" s="261">
        <f t="shared" si="118"/>
        <v>0</v>
      </c>
      <c r="AG272" s="361"/>
      <c r="AH272" s="221"/>
    </row>
    <row r="273" spans="1:34" ht="80.099999999999994" customHeight="1" thickBot="1">
      <c r="A273" s="545"/>
      <c r="B273" s="406" t="s">
        <v>685</v>
      </c>
      <c r="C273" s="235" t="s">
        <v>764</v>
      </c>
      <c r="D273" s="93">
        <v>1</v>
      </c>
      <c r="E273" s="27"/>
      <c r="F273" s="458"/>
      <c r="G273" s="256"/>
      <c r="H273" s="256"/>
      <c r="I273" s="256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255">
        <f t="shared" si="117"/>
        <v>0</v>
      </c>
      <c r="AE273" s="343">
        <v>58.46</v>
      </c>
      <c r="AF273" s="261">
        <f t="shared" si="118"/>
        <v>0</v>
      </c>
      <c r="AG273" s="361"/>
      <c r="AH273" s="221"/>
    </row>
    <row r="274" spans="1:34" ht="50.1" customHeight="1" thickBot="1">
      <c r="A274" s="525" t="s">
        <v>478</v>
      </c>
      <c r="B274" s="526"/>
      <c r="C274" s="527"/>
      <c r="D274" s="521" t="s">
        <v>477</v>
      </c>
      <c r="E274" s="9"/>
      <c r="F274" s="91" t="s">
        <v>1222</v>
      </c>
      <c r="G274" s="91" t="s">
        <v>1223</v>
      </c>
      <c r="H274" s="91" t="s">
        <v>1224</v>
      </c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32" t="s">
        <v>2</v>
      </c>
      <c r="AE274" s="341" t="s">
        <v>312</v>
      </c>
      <c r="AF274" s="260" t="s">
        <v>313</v>
      </c>
      <c r="AG274" s="361"/>
      <c r="AH274" s="221"/>
    </row>
    <row r="275" spans="1:34" ht="50.1" customHeight="1" thickBot="1">
      <c r="A275" s="528"/>
      <c r="B275" s="529"/>
      <c r="C275" s="530"/>
      <c r="D275" s="486"/>
      <c r="E275" s="9"/>
      <c r="F275" s="92" t="s">
        <v>463</v>
      </c>
      <c r="G275" s="92" t="s">
        <v>464</v>
      </c>
      <c r="H275" s="92" t="s">
        <v>1184</v>
      </c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33"/>
      <c r="AE275" s="342"/>
      <c r="AF275" s="261"/>
      <c r="AG275" s="361"/>
      <c r="AH275" s="221"/>
    </row>
    <row r="276" spans="1:34" ht="22.5" customHeight="1" thickBot="1">
      <c r="A276" s="528"/>
      <c r="B276" s="529"/>
      <c r="C276" s="530"/>
      <c r="D276" s="486"/>
      <c r="E276" s="9"/>
      <c r="F276" s="17"/>
      <c r="G276" s="17"/>
      <c r="H276" s="17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33">
        <f>SUM(AD278:AD282)</f>
        <v>0</v>
      </c>
      <c r="AE276" s="33"/>
      <c r="AF276" s="445">
        <f t="shared" ref="AF276" si="119">SUM(AF278:AF282)</f>
        <v>0</v>
      </c>
      <c r="AG276" s="444">
        <f>AF276</f>
        <v>0</v>
      </c>
      <c r="AH276" s="221"/>
    </row>
    <row r="277" spans="1:34" ht="28.5" customHeight="1" thickBot="1">
      <c r="A277" s="531"/>
      <c r="B277" s="532"/>
      <c r="C277" s="533"/>
      <c r="D277" s="487"/>
      <c r="E277" s="9"/>
      <c r="F277" s="64"/>
      <c r="G277" s="65"/>
      <c r="H277" s="435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249"/>
      <c r="AE277" s="342"/>
      <c r="AF277" s="249"/>
      <c r="AG277" s="361"/>
      <c r="AH277" s="221"/>
    </row>
    <row r="278" spans="1:34" ht="50.1" customHeight="1" thickBot="1">
      <c r="A278" s="197"/>
      <c r="B278" s="401" t="s">
        <v>1174</v>
      </c>
      <c r="C278" s="115" t="s">
        <v>1179</v>
      </c>
      <c r="D278" s="99">
        <v>10</v>
      </c>
      <c r="E278" s="9"/>
      <c r="F278" s="58"/>
      <c r="G278" s="58"/>
      <c r="H278" s="58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255">
        <f t="shared" ref="AD278:AD282" si="120">SUM(ROUNDUP(F278/D278,0),ROUNDUP(G278/D278,0),ROUNDUP(H278/D278,0),ROUNDUP(I278/D278,0),ROUNDUP(J278/D278,0),ROUNDUP(K278/D278,0),ROUNDUP(L278/D278,0),ROUNDUP(M278/D278,0),ROUNDUP(N278/D278,0),ROUNDUP(O278/D278,0),ROUNDUP(P278/D278,0),ROUNDUP(Q278/D278,0),ROUNDUP(R278/D278,0),ROUNDUP(S278/D278,0),ROUNDUP(T278/D278,0),ROUNDUP(U278/D278,0),ROUNDUP(V278/D278,0),ROUNDUP(W278/D278,0),ROUNDUP(X278/D278,0),ROUNDUP(Y278/D278,0),ROUNDUP(Z278/D278,0),ROUNDUP(AA278/D278,0),ROUNDUP(AB278/D278,0),ROUNDUP(AC278/D278,0))*D278</f>
        <v>0</v>
      </c>
      <c r="AE278" s="343">
        <v>2.99</v>
      </c>
      <c r="AF278" s="261">
        <f t="shared" ref="AF278:AF282" si="121">AD278*AE278</f>
        <v>0</v>
      </c>
      <c r="AG278" s="361"/>
      <c r="AH278" s="221"/>
    </row>
    <row r="279" spans="1:34" ht="50.1" customHeight="1" thickBot="1">
      <c r="A279" s="237"/>
      <c r="B279" s="401" t="s">
        <v>1175</v>
      </c>
      <c r="C279" s="115" t="s">
        <v>1180</v>
      </c>
      <c r="D279" s="99">
        <v>10</v>
      </c>
      <c r="E279" s="9"/>
      <c r="F279" s="58"/>
      <c r="G279" s="58"/>
      <c r="H279" s="58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255">
        <f t="shared" si="120"/>
        <v>0</v>
      </c>
      <c r="AE279" s="343">
        <v>3.86</v>
      </c>
      <c r="AF279" s="261">
        <f t="shared" si="121"/>
        <v>0</v>
      </c>
      <c r="AG279" s="361"/>
      <c r="AH279" s="221"/>
    </row>
    <row r="280" spans="1:34" ht="50.1" customHeight="1" thickBot="1">
      <c r="A280" s="237"/>
      <c r="B280" s="401" t="s">
        <v>1176</v>
      </c>
      <c r="C280" s="115" t="s">
        <v>1181</v>
      </c>
      <c r="D280" s="99">
        <v>10</v>
      </c>
      <c r="E280" s="9"/>
      <c r="F280" s="58"/>
      <c r="G280" s="58"/>
      <c r="H280" s="58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255">
        <f t="shared" si="120"/>
        <v>0</v>
      </c>
      <c r="AE280" s="343">
        <v>5.12</v>
      </c>
      <c r="AF280" s="261">
        <f t="shared" si="121"/>
        <v>0</v>
      </c>
      <c r="AG280" s="361"/>
      <c r="AH280" s="221"/>
    </row>
    <row r="281" spans="1:34" ht="50.1" customHeight="1" thickBot="1">
      <c r="A281" s="237"/>
      <c r="B281" s="411" t="s">
        <v>1177</v>
      </c>
      <c r="C281" s="316" t="s">
        <v>1182</v>
      </c>
      <c r="D281" s="317">
        <v>5</v>
      </c>
      <c r="E281" s="359"/>
      <c r="F281" s="58"/>
      <c r="G281" s="58"/>
      <c r="H281" s="58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255">
        <f t="shared" si="120"/>
        <v>0</v>
      </c>
      <c r="AE281" s="343">
        <v>8.07</v>
      </c>
      <c r="AF281" s="261">
        <f t="shared" si="121"/>
        <v>0</v>
      </c>
      <c r="AG281" s="361"/>
      <c r="AH281" s="221"/>
    </row>
    <row r="282" spans="1:34" ht="50.1" customHeight="1" thickBot="1">
      <c r="A282" s="237"/>
      <c r="B282" s="401" t="s">
        <v>1178</v>
      </c>
      <c r="C282" s="115" t="s">
        <v>1183</v>
      </c>
      <c r="D282" s="99">
        <v>5</v>
      </c>
      <c r="E282" s="9"/>
      <c r="F282" s="58"/>
      <c r="G282" s="58"/>
      <c r="H282" s="58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255">
        <f t="shared" si="120"/>
        <v>0</v>
      </c>
      <c r="AE282" s="343">
        <v>12.49</v>
      </c>
      <c r="AF282" s="261">
        <f t="shared" si="121"/>
        <v>0</v>
      </c>
      <c r="AG282" s="361"/>
      <c r="AH282" s="221"/>
    </row>
    <row r="283" spans="1:34" ht="50.1" customHeight="1" thickBot="1">
      <c r="A283" s="501" t="s">
        <v>476</v>
      </c>
      <c r="B283" s="502"/>
      <c r="C283" s="503"/>
      <c r="D283" s="477" t="s">
        <v>477</v>
      </c>
      <c r="E283" s="83"/>
      <c r="F283" s="91" t="s">
        <v>479</v>
      </c>
      <c r="G283" s="91" t="s">
        <v>482</v>
      </c>
      <c r="H283" s="100" t="s">
        <v>488</v>
      </c>
      <c r="I283" s="91" t="s">
        <v>495</v>
      </c>
      <c r="J283" s="91" t="s">
        <v>1231</v>
      </c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32" t="s">
        <v>2</v>
      </c>
      <c r="AE283" s="341" t="s">
        <v>312</v>
      </c>
      <c r="AF283" s="260" t="s">
        <v>313</v>
      </c>
      <c r="AG283" s="361"/>
      <c r="AH283" s="221"/>
    </row>
    <row r="284" spans="1:34" ht="50.1" customHeight="1" thickBot="1">
      <c r="A284" s="504"/>
      <c r="B284" s="505"/>
      <c r="C284" s="506"/>
      <c r="D284" s="478"/>
      <c r="E284" s="83"/>
      <c r="F284" s="92" t="s">
        <v>4</v>
      </c>
      <c r="G284" s="92" t="s">
        <v>5</v>
      </c>
      <c r="H284" s="96" t="s">
        <v>366</v>
      </c>
      <c r="I284" s="92" t="s">
        <v>445</v>
      </c>
      <c r="J284" s="92" t="s">
        <v>737</v>
      </c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33"/>
      <c r="AE284" s="342"/>
      <c r="AF284" s="261"/>
      <c r="AG284" s="361"/>
      <c r="AH284" s="221"/>
    </row>
    <row r="285" spans="1:34" ht="50.1" customHeight="1" thickBot="1">
      <c r="A285" s="507"/>
      <c r="B285" s="508"/>
      <c r="C285" s="509"/>
      <c r="D285" s="479"/>
      <c r="E285" s="83"/>
      <c r="F285" s="17"/>
      <c r="G285" s="84"/>
      <c r="H285" s="64"/>
      <c r="I285" s="18"/>
      <c r="J285" s="204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33">
        <f>SUM(AD286:AD291)</f>
        <v>0</v>
      </c>
      <c r="AE285" s="33"/>
      <c r="AF285" s="445">
        <f t="shared" ref="AF285" si="122">SUM(AF286:AF291)</f>
        <v>0</v>
      </c>
      <c r="AG285" s="444">
        <f>AF285</f>
        <v>0</v>
      </c>
      <c r="AH285" s="221"/>
    </row>
    <row r="286" spans="1:34" ht="50.1" customHeight="1" thickBot="1">
      <c r="A286" s="522"/>
      <c r="B286" s="401" t="s">
        <v>399</v>
      </c>
      <c r="C286" s="115" t="s">
        <v>526</v>
      </c>
      <c r="D286" s="99">
        <v>10</v>
      </c>
      <c r="E286" s="204"/>
      <c r="F286" s="256"/>
      <c r="G286" s="256"/>
      <c r="H286" s="256"/>
      <c r="I286" s="257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255">
        <f>SUM(ROUNDUP(F286/D286,0),ROUNDUP(G286/D286,0),ROUNDUP(H286/D286,0),ROUNDUP(J286/D286,0),ROUNDUP(I286/D286,0),ROUNDUP(L286/D286,0),ROUNDUP(M286/D286,0),ROUNDUP(N286/D286,0),ROUNDUP(O286/D286,0),ROUNDUP(P286/D286,0),ROUNDUP(Q286/D286,0),ROUNDUP(R286/D286,0),ROUNDUP(S286/D286,0),ROUNDUP(T286/D286,0),ROUNDUP(U286/D286,0),ROUNDUP(V286/D286,0),ROUNDUP(W286/D286,0),ROUNDUP(X286/D286,0),ROUNDUP(Y286/D286,0),ROUNDUP(Z286/D286,0),ROUNDUP(AA286/D286,0),ROUNDUP(AB286/D286,0),ROUNDUP(AC286/D286,0))*D286</f>
        <v>0</v>
      </c>
      <c r="AE286" s="343">
        <v>3.64</v>
      </c>
      <c r="AF286" s="261">
        <f t="shared" ref="AF286:AF291" si="123">AD286*AE286</f>
        <v>0</v>
      </c>
      <c r="AG286" s="361"/>
      <c r="AH286" s="221"/>
    </row>
    <row r="287" spans="1:34" ht="50.1" customHeight="1" thickBot="1">
      <c r="A287" s="523"/>
      <c r="B287" s="401" t="s">
        <v>400</v>
      </c>
      <c r="C287" s="115" t="s">
        <v>527</v>
      </c>
      <c r="D287" s="99">
        <v>10</v>
      </c>
      <c r="E287" s="204"/>
      <c r="F287" s="256"/>
      <c r="G287" s="256"/>
      <c r="H287" s="256"/>
      <c r="I287" s="257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255">
        <f t="shared" ref="AD287:AD290" si="124">SUM(ROUNDUP(F287/D287,0),ROUNDUP(G287/D287,0),ROUNDUP(H287/D287,0),ROUNDUP(J287/D287,0),ROUNDUP(I287/D287,0),ROUNDUP(L287/D287,0),ROUNDUP(M287/D287,0),ROUNDUP(N287/D287,0),ROUNDUP(O287/D287,0),ROUNDUP(P287/D287,0),ROUNDUP(Q287/D287,0),ROUNDUP(R287/D287,0),ROUNDUP(S287/D287,0),ROUNDUP(T287/D287,0),ROUNDUP(U287/D287,0),ROUNDUP(V287/D287,0),ROUNDUP(W287/D287,0),ROUNDUP(X287/D287,0),ROUNDUP(Y287/D287,0),ROUNDUP(Z287/D287,0),ROUNDUP(AA287/D287,0),ROUNDUP(AB287/D287,0),ROUNDUP(AC287/D287,0))*D287</f>
        <v>0</v>
      </c>
      <c r="AE287" s="343">
        <v>4.93</v>
      </c>
      <c r="AF287" s="261">
        <f t="shared" si="123"/>
        <v>0</v>
      </c>
      <c r="AG287" s="361"/>
      <c r="AH287" s="221"/>
    </row>
    <row r="288" spans="1:34" ht="50.1" customHeight="1" thickBot="1">
      <c r="A288" s="523"/>
      <c r="B288" s="401" t="s">
        <v>401</v>
      </c>
      <c r="C288" s="115" t="s">
        <v>528</v>
      </c>
      <c r="D288" s="99">
        <v>10</v>
      </c>
      <c r="E288" s="204"/>
      <c r="F288" s="256"/>
      <c r="G288" s="256"/>
      <c r="H288" s="256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255">
        <f t="shared" si="124"/>
        <v>0</v>
      </c>
      <c r="AE288" s="343">
        <v>6.59</v>
      </c>
      <c r="AF288" s="261">
        <f t="shared" si="123"/>
        <v>0</v>
      </c>
      <c r="AG288" s="361"/>
      <c r="AH288" s="221"/>
    </row>
    <row r="289" spans="1:41" ht="50.1" customHeight="1" thickBot="1">
      <c r="A289" s="523"/>
      <c r="B289" s="401" t="s">
        <v>402</v>
      </c>
      <c r="C289" s="115" t="s">
        <v>529</v>
      </c>
      <c r="D289" s="99">
        <v>5</v>
      </c>
      <c r="E289" s="204"/>
      <c r="F289" s="256"/>
      <c r="G289" s="256"/>
      <c r="H289" s="256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255">
        <f t="shared" si="124"/>
        <v>0</v>
      </c>
      <c r="AE289" s="343">
        <v>9.42</v>
      </c>
      <c r="AF289" s="261">
        <f t="shared" si="123"/>
        <v>0</v>
      </c>
      <c r="AG289" s="361"/>
      <c r="AH289" s="221"/>
    </row>
    <row r="290" spans="1:41" ht="50.1" customHeight="1" thickBot="1">
      <c r="A290" s="524"/>
      <c r="B290" s="401" t="s">
        <v>403</v>
      </c>
      <c r="C290" s="115" t="s">
        <v>530</v>
      </c>
      <c r="D290" s="99">
        <v>5</v>
      </c>
      <c r="E290" s="204"/>
      <c r="F290" s="256"/>
      <c r="G290" s="256"/>
      <c r="H290" s="256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255">
        <f t="shared" si="124"/>
        <v>0</v>
      </c>
      <c r="AE290" s="343">
        <v>16.43</v>
      </c>
      <c r="AF290" s="261">
        <f t="shared" si="123"/>
        <v>0</v>
      </c>
      <c r="AG290" s="361"/>
      <c r="AH290" s="221"/>
    </row>
    <row r="291" spans="1:41" ht="120" customHeight="1" thickBot="1">
      <c r="A291" s="198"/>
      <c r="B291" s="403" t="s">
        <v>668</v>
      </c>
      <c r="C291" s="115" t="s">
        <v>768</v>
      </c>
      <c r="D291" s="99">
        <v>10</v>
      </c>
      <c r="E291" s="204"/>
      <c r="F291" s="256"/>
      <c r="G291" s="256"/>
      <c r="H291" s="256"/>
      <c r="I291" s="112"/>
      <c r="J291" s="256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255">
        <f>SUM(ROUNDUP(F291/D291,0),ROUNDUP(G291/D291,0),ROUNDUP(H291/D291,0),ROUNDUP(I291/D291,0),ROUNDUP(J291/D291,0),ROUNDUP(K291/D291,0),ROUNDUP(L291/D291,0),ROUNDUP(M291/D291,0),ROUNDUP(N291/D291,0),ROUNDUP(O291/D291,0),ROUNDUP(P291/D291,0),ROUNDUP(Q291/D291,0),ROUNDUP(R291/D291,0),ROUNDUP(S291/D291,0),ROUNDUP(T291/D291,0),ROUNDUP(U291/D291,0),ROUNDUP(V291/D291,0),ROUNDUP(W291/D291,0),ROUNDUP(X291/D291,0),ROUNDUP(Y291/D291,0),ROUNDUP(Z291/D291,0),ROUNDUP(AA291/D291,0),ROUNDUP(AB291/D291,0),ROUNDUP(AC291/D291,0))*D291</f>
        <v>0</v>
      </c>
      <c r="AE291" s="343">
        <v>7.66</v>
      </c>
      <c r="AF291" s="261">
        <f t="shared" si="123"/>
        <v>0</v>
      </c>
      <c r="AG291" s="361"/>
      <c r="AH291" s="221"/>
    </row>
    <row r="292" spans="1:41" s="193" customFormat="1" ht="50.1" customHeight="1" thickBot="1">
      <c r="A292" s="538" t="s">
        <v>476</v>
      </c>
      <c r="B292" s="539"/>
      <c r="C292" s="540"/>
      <c r="D292" s="541" t="s">
        <v>477</v>
      </c>
      <c r="E292" s="315"/>
      <c r="F292" s="91" t="s">
        <v>479</v>
      </c>
      <c r="G292" s="91" t="s">
        <v>482</v>
      </c>
      <c r="H292" s="100" t="s">
        <v>488</v>
      </c>
      <c r="I292" s="360"/>
      <c r="J292" s="360"/>
      <c r="K292" s="360"/>
      <c r="L292" s="360"/>
      <c r="M292" s="360"/>
      <c r="N292" s="360"/>
      <c r="O292" s="360"/>
      <c r="P292" s="360"/>
      <c r="Q292" s="360"/>
      <c r="R292" s="360"/>
      <c r="S292" s="360"/>
      <c r="T292" s="360"/>
      <c r="U292" s="360"/>
      <c r="V292" s="360"/>
      <c r="W292" s="360"/>
      <c r="X292" s="360"/>
      <c r="Y292" s="360"/>
      <c r="Z292" s="360"/>
      <c r="AA292" s="360"/>
      <c r="AB292" s="360"/>
      <c r="AC292" s="360"/>
      <c r="AD292" s="385" t="s">
        <v>2</v>
      </c>
      <c r="AE292" s="386"/>
      <c r="AF292" s="387" t="s">
        <v>313</v>
      </c>
      <c r="AG292" s="361"/>
      <c r="AH292" s="221"/>
      <c r="AN292" s="358"/>
      <c r="AO292" s="358"/>
    </row>
    <row r="293" spans="1:41" s="193" customFormat="1" ht="50.1" customHeight="1" thickBot="1">
      <c r="A293" s="504"/>
      <c r="B293" s="505"/>
      <c r="C293" s="506"/>
      <c r="D293" s="478"/>
      <c r="E293" s="315"/>
      <c r="F293" s="92" t="s">
        <v>4</v>
      </c>
      <c r="G293" s="92" t="s">
        <v>5</v>
      </c>
      <c r="H293" s="92" t="s">
        <v>366</v>
      </c>
      <c r="I293" s="360"/>
      <c r="J293" s="360"/>
      <c r="K293" s="360"/>
      <c r="L293" s="360"/>
      <c r="M293" s="360"/>
      <c r="N293" s="360"/>
      <c r="O293" s="360"/>
      <c r="P293" s="360"/>
      <c r="Q293" s="360"/>
      <c r="R293" s="360"/>
      <c r="S293" s="360"/>
      <c r="T293" s="360"/>
      <c r="U293" s="360"/>
      <c r="V293" s="360"/>
      <c r="W293" s="360"/>
      <c r="X293" s="360"/>
      <c r="Y293" s="360"/>
      <c r="Z293" s="360"/>
      <c r="AA293" s="360"/>
      <c r="AB293" s="360"/>
      <c r="AC293" s="360"/>
      <c r="AD293" s="388"/>
      <c r="AE293" s="389"/>
      <c r="AF293" s="390"/>
      <c r="AG293" s="361"/>
      <c r="AH293" s="221"/>
      <c r="AN293" s="358"/>
      <c r="AO293" s="358"/>
    </row>
    <row r="294" spans="1:41" ht="40.5" customHeight="1" thickBot="1">
      <c r="A294" s="507"/>
      <c r="B294" s="508"/>
      <c r="C294" s="509"/>
      <c r="D294" s="479"/>
      <c r="E294" s="315"/>
      <c r="F294" s="391"/>
      <c r="G294" s="392"/>
      <c r="H294" s="393"/>
      <c r="I294" s="360"/>
      <c r="J294" s="360"/>
      <c r="K294" s="360"/>
      <c r="L294" s="360"/>
      <c r="M294" s="360"/>
      <c r="N294" s="360"/>
      <c r="O294" s="360"/>
      <c r="P294" s="360"/>
      <c r="Q294" s="360"/>
      <c r="R294" s="360"/>
      <c r="S294" s="360"/>
      <c r="T294" s="360"/>
      <c r="U294" s="360"/>
      <c r="V294" s="360"/>
      <c r="W294" s="360"/>
      <c r="X294" s="360"/>
      <c r="Y294" s="360"/>
      <c r="Z294" s="360"/>
      <c r="AA294" s="360"/>
      <c r="AB294" s="360"/>
      <c r="AC294" s="360"/>
      <c r="AD294" s="388">
        <f>SUM(AD295:AD297)</f>
        <v>0</v>
      </c>
      <c r="AE294" s="389"/>
      <c r="AF294" s="394">
        <f>SUM(AF295:AF297)</f>
        <v>0</v>
      </c>
      <c r="AG294" s="444">
        <f>AF294</f>
        <v>0</v>
      </c>
      <c r="AH294" s="221"/>
      <c r="AN294" s="358"/>
      <c r="AO294" s="358"/>
    </row>
    <row r="295" spans="1:41" ht="50.1" customHeight="1" thickBot="1">
      <c r="A295" s="542"/>
      <c r="B295" s="411" t="s">
        <v>1009</v>
      </c>
      <c r="C295" s="395" t="s">
        <v>1011</v>
      </c>
      <c r="D295" s="317">
        <v>5</v>
      </c>
      <c r="E295" s="364"/>
      <c r="F295" s="396"/>
      <c r="G295" s="396"/>
      <c r="H295" s="396"/>
      <c r="I295" s="360"/>
      <c r="J295" s="360"/>
      <c r="K295" s="360"/>
      <c r="L295" s="360"/>
      <c r="M295" s="360"/>
      <c r="N295" s="360"/>
      <c r="O295" s="360"/>
      <c r="P295" s="360"/>
      <c r="Q295" s="360"/>
      <c r="R295" s="360"/>
      <c r="S295" s="360"/>
      <c r="T295" s="360"/>
      <c r="U295" s="360"/>
      <c r="V295" s="360"/>
      <c r="W295" s="360"/>
      <c r="X295" s="360"/>
      <c r="Y295" s="360"/>
      <c r="Z295" s="360"/>
      <c r="AA295" s="360"/>
      <c r="AB295" s="360"/>
      <c r="AC295" s="360"/>
      <c r="AD295" s="255">
        <f t="shared" ref="AD295:AD297" si="125">SUM(ROUNDUP(F295/D295,0),ROUNDUP(G295/D295,0),ROUNDUP(H295/D295,0),ROUNDUP(I295/D295,0),ROUNDUP(J295/D295,0),ROUNDUP(K295/D295,0),ROUNDUP(L295/D295,0),ROUNDUP(M295/D295,0),ROUNDUP(N295/D295,0),ROUNDUP(O295/D295,0),ROUNDUP(P295/D295,0),ROUNDUP(Q295/D295,0),ROUNDUP(R295/D295,0),ROUNDUP(S295/D295,0),ROUNDUP(T295/D295,0),ROUNDUP(U295/D295,0),ROUNDUP(V295/D295,0),ROUNDUP(W295/D295,0),ROUNDUP(X295/D295,0),ROUNDUP(Y295/D295,0),ROUNDUP(Z295/D295,0),ROUNDUP(AA295/D295,0),ROUNDUP(AB295/D295,0),ROUNDUP(AC295/D295,0))*D295</f>
        <v>0</v>
      </c>
      <c r="AE295" s="372">
        <v>10.02</v>
      </c>
      <c r="AF295" s="261">
        <f t="shared" ref="AF295:AF297" si="126">AD295*AE295</f>
        <v>0</v>
      </c>
      <c r="AG295" s="361"/>
      <c r="AH295" s="221"/>
      <c r="AN295" s="358"/>
      <c r="AO295" s="358"/>
    </row>
    <row r="296" spans="1:41" ht="50.1" customHeight="1" thickBot="1">
      <c r="A296" s="543"/>
      <c r="B296" s="412" t="s">
        <v>670</v>
      </c>
      <c r="C296" s="395" t="s">
        <v>1010</v>
      </c>
      <c r="D296" s="317">
        <v>5</v>
      </c>
      <c r="E296" s="364"/>
      <c r="F296" s="396"/>
      <c r="G296" s="396"/>
      <c r="H296" s="396"/>
      <c r="I296" s="360"/>
      <c r="J296" s="360"/>
      <c r="K296" s="360"/>
      <c r="L296" s="360"/>
      <c r="M296" s="360"/>
      <c r="N296" s="360"/>
      <c r="O296" s="360"/>
      <c r="P296" s="360"/>
      <c r="Q296" s="360"/>
      <c r="R296" s="360"/>
      <c r="S296" s="360"/>
      <c r="T296" s="360"/>
      <c r="U296" s="360"/>
      <c r="V296" s="360"/>
      <c r="W296" s="360"/>
      <c r="X296" s="360"/>
      <c r="Y296" s="360"/>
      <c r="Z296" s="360"/>
      <c r="AA296" s="360"/>
      <c r="AB296" s="360"/>
      <c r="AC296" s="360"/>
      <c r="AD296" s="255">
        <f t="shared" si="125"/>
        <v>0</v>
      </c>
      <c r="AE296" s="372">
        <v>14.95</v>
      </c>
      <c r="AF296" s="261">
        <f t="shared" si="126"/>
        <v>0</v>
      </c>
      <c r="AG296" s="361"/>
      <c r="AH296" s="221"/>
      <c r="AN296" s="358"/>
      <c r="AO296" s="358"/>
    </row>
    <row r="297" spans="1:41" ht="50.1" customHeight="1" thickBot="1">
      <c r="A297" s="544"/>
      <c r="B297" s="412" t="s">
        <v>671</v>
      </c>
      <c r="C297" s="395" t="s">
        <v>1012</v>
      </c>
      <c r="D297" s="317">
        <v>5</v>
      </c>
      <c r="E297" s="364"/>
      <c r="F297" s="396"/>
      <c r="G297" s="396"/>
      <c r="H297" s="396"/>
      <c r="I297" s="360"/>
      <c r="J297" s="360"/>
      <c r="K297" s="360"/>
      <c r="L297" s="360"/>
      <c r="M297" s="360"/>
      <c r="N297" s="360"/>
      <c r="O297" s="360"/>
      <c r="P297" s="360"/>
      <c r="Q297" s="360"/>
      <c r="R297" s="360"/>
      <c r="S297" s="360"/>
      <c r="T297" s="360"/>
      <c r="U297" s="360"/>
      <c r="V297" s="360"/>
      <c r="W297" s="360"/>
      <c r="X297" s="360"/>
      <c r="Y297" s="360"/>
      <c r="Z297" s="360"/>
      <c r="AA297" s="360"/>
      <c r="AB297" s="360"/>
      <c r="AC297" s="360"/>
      <c r="AD297" s="255">
        <f t="shared" si="125"/>
        <v>0</v>
      </c>
      <c r="AE297" s="372">
        <v>23.9</v>
      </c>
      <c r="AF297" s="261">
        <f t="shared" si="126"/>
        <v>0</v>
      </c>
      <c r="AG297" s="361"/>
      <c r="AH297" s="221"/>
      <c r="AN297" s="358"/>
      <c r="AO297" s="358"/>
    </row>
    <row r="298" spans="1:41" ht="50.1" customHeight="1" thickBot="1">
      <c r="A298" s="501" t="s">
        <v>476</v>
      </c>
      <c r="B298" s="502"/>
      <c r="C298" s="503"/>
      <c r="D298" s="477" t="s">
        <v>477</v>
      </c>
      <c r="E298" s="83"/>
      <c r="F298" s="91" t="s">
        <v>479</v>
      </c>
      <c r="G298" s="91" t="s">
        <v>482</v>
      </c>
      <c r="H298" s="100" t="s">
        <v>488</v>
      </c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32" t="s">
        <v>2</v>
      </c>
      <c r="AE298" s="341" t="s">
        <v>312</v>
      </c>
      <c r="AF298" s="260" t="s">
        <v>313</v>
      </c>
      <c r="AG298" s="361"/>
      <c r="AH298" s="221"/>
    </row>
    <row r="299" spans="1:41" ht="50.1" customHeight="1" thickBot="1">
      <c r="A299" s="504"/>
      <c r="B299" s="505"/>
      <c r="C299" s="506"/>
      <c r="D299" s="478"/>
      <c r="E299" s="83"/>
      <c r="F299" s="92" t="s">
        <v>4</v>
      </c>
      <c r="G299" s="92" t="s">
        <v>5</v>
      </c>
      <c r="H299" s="92" t="s">
        <v>366</v>
      </c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33"/>
      <c r="AE299" s="342"/>
      <c r="AF299" s="261"/>
      <c r="AG299" s="361"/>
      <c r="AH299" s="221"/>
    </row>
    <row r="300" spans="1:41" ht="35.1" customHeight="1" thickBot="1">
      <c r="A300" s="507"/>
      <c r="B300" s="508"/>
      <c r="C300" s="509"/>
      <c r="D300" s="479"/>
      <c r="E300" s="83"/>
      <c r="F300" s="17"/>
      <c r="G300" s="84"/>
      <c r="H300" s="64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33">
        <f>SUM(AD301:AD303)</f>
        <v>0</v>
      </c>
      <c r="AE300" s="33"/>
      <c r="AF300" s="445">
        <f t="shared" ref="AF300" si="127">SUM(AF301:AF303)</f>
        <v>0</v>
      </c>
      <c r="AG300" s="444">
        <f>AF300</f>
        <v>0</v>
      </c>
      <c r="AH300" s="221"/>
    </row>
    <row r="301" spans="1:41" s="193" customFormat="1" ht="50.1" customHeight="1" thickBot="1">
      <c r="A301" s="522"/>
      <c r="B301" s="401" t="s">
        <v>1016</v>
      </c>
      <c r="C301" s="115" t="s">
        <v>1013</v>
      </c>
      <c r="D301" s="99">
        <v>5</v>
      </c>
      <c r="E301" s="204"/>
      <c r="F301" s="256"/>
      <c r="G301" s="256"/>
      <c r="H301" s="256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255">
        <f t="shared" ref="AD301:AD303" si="128">SUM(ROUNDUP(F301/D301,0),ROUNDUP(G301/D301,0),ROUNDUP(H301/D301,0),ROUNDUP(I301/D301,0),ROUNDUP(J301/D301,0),ROUNDUP(K301/D301,0),ROUNDUP(L301/D301,0),ROUNDUP(M301/D301,0),ROUNDUP(N301/D301,0),ROUNDUP(O301/D301,0),ROUNDUP(P301/D301,0),ROUNDUP(Q301/D301,0),ROUNDUP(R301/D301,0),ROUNDUP(S301/D301,0),ROUNDUP(T301/D301,0),ROUNDUP(U301/D301,0),ROUNDUP(V301/D301,0),ROUNDUP(W301/D301,0),ROUNDUP(X301/D301,0),ROUNDUP(Y301/D301,0),ROUNDUP(Z301/D301,0),ROUNDUP(AA301/D301,0),ROUNDUP(AB301/D301,0),ROUNDUP(AC301/D301,0))*D301</f>
        <v>0</v>
      </c>
      <c r="AE301" s="343">
        <v>10.77</v>
      </c>
      <c r="AF301" s="261">
        <f t="shared" ref="AF301:AF303" si="129">AD301*AE301</f>
        <v>0</v>
      </c>
      <c r="AG301" s="361"/>
      <c r="AH301" s="221"/>
      <c r="AN301"/>
      <c r="AO301"/>
    </row>
    <row r="302" spans="1:41" s="193" customFormat="1" ht="50.1" customHeight="1" thickBot="1">
      <c r="A302" s="523"/>
      <c r="B302" s="403" t="s">
        <v>672</v>
      </c>
      <c r="C302" s="115" t="s">
        <v>1014</v>
      </c>
      <c r="D302" s="99">
        <v>5</v>
      </c>
      <c r="E302" s="204"/>
      <c r="F302" s="256"/>
      <c r="G302" s="256"/>
      <c r="H302" s="256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255">
        <f t="shared" si="128"/>
        <v>0</v>
      </c>
      <c r="AE302" s="343">
        <v>15.98</v>
      </c>
      <c r="AF302" s="261">
        <f t="shared" si="129"/>
        <v>0</v>
      </c>
      <c r="AG302" s="361"/>
      <c r="AH302" s="221"/>
      <c r="AN302"/>
      <c r="AO302"/>
    </row>
    <row r="303" spans="1:41" ht="50.1" customHeight="1" thickBot="1">
      <c r="A303" s="537"/>
      <c r="B303" s="403" t="s">
        <v>675</v>
      </c>
      <c r="C303" s="115" t="s">
        <v>1015</v>
      </c>
      <c r="D303" s="99">
        <v>5</v>
      </c>
      <c r="E303" s="204"/>
      <c r="F303" s="256"/>
      <c r="G303" s="256"/>
      <c r="H303" s="256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255">
        <f t="shared" si="128"/>
        <v>0</v>
      </c>
      <c r="AE303" s="343">
        <v>25.9</v>
      </c>
      <c r="AF303" s="261">
        <f t="shared" si="129"/>
        <v>0</v>
      </c>
      <c r="AG303" s="361"/>
      <c r="AH303" s="221"/>
    </row>
    <row r="304" spans="1:41" ht="50.1" customHeight="1" thickBot="1">
      <c r="A304" s="501" t="s">
        <v>476</v>
      </c>
      <c r="B304" s="502"/>
      <c r="C304" s="503"/>
      <c r="D304" s="477" t="s">
        <v>477</v>
      </c>
      <c r="E304" s="83"/>
      <c r="F304" s="91" t="s">
        <v>479</v>
      </c>
      <c r="G304" s="91" t="s">
        <v>482</v>
      </c>
      <c r="H304" s="100" t="s">
        <v>488</v>
      </c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32" t="s">
        <v>2</v>
      </c>
      <c r="AE304" s="341" t="s">
        <v>312</v>
      </c>
      <c r="AF304" s="260" t="s">
        <v>313</v>
      </c>
      <c r="AG304" s="361"/>
      <c r="AH304" s="221"/>
    </row>
    <row r="305" spans="1:34" ht="50.1" customHeight="1" thickBot="1">
      <c r="A305" s="504"/>
      <c r="B305" s="505"/>
      <c r="C305" s="506"/>
      <c r="D305" s="478"/>
      <c r="E305" s="83"/>
      <c r="F305" s="92" t="s">
        <v>4</v>
      </c>
      <c r="G305" s="92" t="s">
        <v>5</v>
      </c>
      <c r="H305" s="92" t="s">
        <v>366</v>
      </c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33"/>
      <c r="AE305" s="342"/>
      <c r="AF305" s="261"/>
      <c r="AG305" s="361"/>
      <c r="AH305" s="221"/>
    </row>
    <row r="306" spans="1:34" ht="35.1" customHeight="1" thickBot="1">
      <c r="A306" s="507"/>
      <c r="B306" s="508"/>
      <c r="C306" s="509"/>
      <c r="D306" s="479"/>
      <c r="E306" s="83"/>
      <c r="F306" s="17"/>
      <c r="G306" s="84"/>
      <c r="H306" s="64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33">
        <f>SUM(AD307:AD308)</f>
        <v>0</v>
      </c>
      <c r="AE306" s="33"/>
      <c r="AF306" s="445">
        <f t="shared" ref="AF306" si="130">SUM(AF307:AF308)</f>
        <v>0</v>
      </c>
      <c r="AG306" s="444">
        <f>AF306</f>
        <v>0</v>
      </c>
      <c r="AH306" s="221"/>
    </row>
    <row r="307" spans="1:34" ht="80.099999999999994" customHeight="1" thickBot="1">
      <c r="A307" s="522"/>
      <c r="B307" s="403" t="s">
        <v>673</v>
      </c>
      <c r="C307" s="115" t="s">
        <v>766</v>
      </c>
      <c r="D307" s="99">
        <v>5</v>
      </c>
      <c r="E307" s="204"/>
      <c r="F307" s="256"/>
      <c r="G307" s="256"/>
      <c r="H307" s="256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255">
        <f t="shared" ref="AD307:AD308" si="131">SUM(ROUNDUP(F307/D307,0),ROUNDUP(G307/D307,0),ROUNDUP(H307/D307,0),ROUNDUP(I307/D307,0),ROUNDUP(J307/D307,0),ROUNDUP(K307/D307,0),ROUNDUP(L307/D307,0),ROUNDUP(M307/D307,0),ROUNDUP(N307/D307,0),ROUNDUP(O307/D307,0),ROUNDUP(P307/D307,0),ROUNDUP(Q307/D307,0),ROUNDUP(R307/D307,0),ROUNDUP(S307/D307,0),ROUNDUP(T307/D307,0),ROUNDUP(U307/D307,0),ROUNDUP(V307/D307,0),ROUNDUP(W307/D307,0),ROUNDUP(X307/D307,0),ROUNDUP(Y307/D307,0),ROUNDUP(Z307/D307,0),ROUNDUP(AA307/D307,0),ROUNDUP(AB307/D307,0),ROUNDUP(AC307/D307,0))*D307</f>
        <v>0</v>
      </c>
      <c r="AE307" s="343">
        <v>15.98</v>
      </c>
      <c r="AF307" s="261">
        <f t="shared" ref="AF307:AF308" si="132">AD307*AE307</f>
        <v>0</v>
      </c>
      <c r="AG307" s="361"/>
      <c r="AH307" s="221"/>
    </row>
    <row r="308" spans="1:34" ht="80.099999999999994" customHeight="1" thickBot="1">
      <c r="A308" s="537"/>
      <c r="B308" s="403" t="s">
        <v>674</v>
      </c>
      <c r="C308" s="115" t="s">
        <v>767</v>
      </c>
      <c r="D308" s="99">
        <v>5</v>
      </c>
      <c r="E308" s="204"/>
      <c r="F308" s="256"/>
      <c r="G308" s="256"/>
      <c r="H308" s="256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255">
        <f t="shared" si="131"/>
        <v>0</v>
      </c>
      <c r="AE308" s="343">
        <v>25.9</v>
      </c>
      <c r="AF308" s="261">
        <f t="shared" si="132"/>
        <v>0</v>
      </c>
      <c r="AG308" s="361"/>
      <c r="AH308" s="221"/>
    </row>
    <row r="309" spans="1:34" ht="64.5" customHeight="1" thickBot="1">
      <c r="A309" s="525" t="s">
        <v>478</v>
      </c>
      <c r="B309" s="526"/>
      <c r="C309" s="527"/>
      <c r="D309" s="521" t="s">
        <v>477</v>
      </c>
      <c r="E309" s="9"/>
      <c r="F309" s="91" t="s">
        <v>496</v>
      </c>
      <c r="G309" s="91" t="s">
        <v>497</v>
      </c>
      <c r="H309" s="91" t="s">
        <v>498</v>
      </c>
      <c r="I309" s="105" t="s">
        <v>765</v>
      </c>
      <c r="J309" s="91" t="s">
        <v>499</v>
      </c>
      <c r="K309" s="91" t="s">
        <v>500</v>
      </c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32" t="s">
        <v>2</v>
      </c>
      <c r="AE309" s="341" t="s">
        <v>312</v>
      </c>
      <c r="AF309" s="260" t="s">
        <v>313</v>
      </c>
      <c r="AG309" s="361"/>
      <c r="AH309" s="221"/>
    </row>
    <row r="310" spans="1:34" ht="49.5" customHeight="1" thickBot="1">
      <c r="A310" s="528"/>
      <c r="B310" s="529"/>
      <c r="C310" s="530"/>
      <c r="D310" s="486"/>
      <c r="E310" s="9"/>
      <c r="F310" s="92" t="s">
        <v>422</v>
      </c>
      <c r="G310" s="92" t="s">
        <v>423</v>
      </c>
      <c r="H310" s="92" t="s">
        <v>424</v>
      </c>
      <c r="I310" s="94" t="s">
        <v>425</v>
      </c>
      <c r="J310" s="107" t="s">
        <v>426</v>
      </c>
      <c r="K310" s="108" t="s">
        <v>427</v>
      </c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33"/>
      <c r="AE310" s="342"/>
      <c r="AF310" s="261"/>
      <c r="AG310" s="361"/>
      <c r="AH310" s="221"/>
    </row>
    <row r="311" spans="1:34" ht="22.5" customHeight="1" thickBot="1">
      <c r="A311" s="528"/>
      <c r="B311" s="529"/>
      <c r="C311" s="530"/>
      <c r="D311" s="486"/>
      <c r="E311" s="9"/>
      <c r="F311" s="17"/>
      <c r="G311" s="17"/>
      <c r="H311" s="17"/>
      <c r="I311" s="158"/>
      <c r="J311" s="17"/>
      <c r="K311" s="65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33">
        <f>SUM(AD313:AD316)</f>
        <v>0</v>
      </c>
      <c r="AE311" s="33"/>
      <c r="AF311" s="445">
        <f t="shared" ref="AF311" si="133">SUM(AF313:AF316)</f>
        <v>0</v>
      </c>
      <c r="AG311" s="444">
        <f>AF311</f>
        <v>0</v>
      </c>
      <c r="AH311" s="221"/>
    </row>
    <row r="312" spans="1:34" ht="28.5" customHeight="1" thickBot="1">
      <c r="A312" s="531"/>
      <c r="B312" s="532"/>
      <c r="C312" s="533"/>
      <c r="D312" s="487"/>
      <c r="E312" s="9"/>
      <c r="F312" s="64"/>
      <c r="G312" s="65"/>
      <c r="H312" s="236"/>
      <c r="I312" s="64"/>
      <c r="J312" s="17"/>
      <c r="K312" s="61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249"/>
      <c r="AE312" s="342"/>
      <c r="AF312" s="249"/>
      <c r="AG312" s="361"/>
      <c r="AH312" s="221"/>
    </row>
    <row r="313" spans="1:34" ht="50.1" customHeight="1" thickBot="1">
      <c r="A313" s="197"/>
      <c r="B313" s="401" t="s">
        <v>389</v>
      </c>
      <c r="C313" s="115" t="s">
        <v>390</v>
      </c>
      <c r="D313" s="99">
        <v>10</v>
      </c>
      <c r="E313" s="9"/>
      <c r="F313" s="58"/>
      <c r="G313" s="58"/>
      <c r="H313" s="58"/>
      <c r="I313" s="58"/>
      <c r="J313" s="58"/>
      <c r="K313" s="58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255">
        <f t="shared" ref="AD313:AD316" si="134">SUM(ROUNDUP(F313/D313,0),ROUNDUP(G313/D313,0),ROUNDUP(H313/D313,0),ROUNDUP(I313/D313,0),ROUNDUP(J313/D313,0),ROUNDUP(K313/D313,0),ROUNDUP(L313/D313,0),ROUNDUP(M313/D313,0),ROUNDUP(N313/D313,0),ROUNDUP(O313/D313,0),ROUNDUP(P313/D313,0),ROUNDUP(Q313/D313,0),ROUNDUP(R313/D313,0),ROUNDUP(S313/D313,0),ROUNDUP(T313/D313,0),ROUNDUP(U313/D313,0),ROUNDUP(V313/D313,0),ROUNDUP(W313/D313,0),ROUNDUP(X313/D313,0),ROUNDUP(Y313/D313,0),ROUNDUP(Z313/D313,0),ROUNDUP(AA313/D313,0),ROUNDUP(AB313/D313,0),ROUNDUP(AC313/D313,0))*D313</f>
        <v>0</v>
      </c>
      <c r="AE313" s="343">
        <v>5.7</v>
      </c>
      <c r="AF313" s="261">
        <f t="shared" ref="AF313:AF316" si="135">AD313*AE313</f>
        <v>0</v>
      </c>
      <c r="AG313" s="361"/>
      <c r="AH313" s="221"/>
    </row>
    <row r="314" spans="1:34" ht="50.1" customHeight="1" thickBot="1">
      <c r="A314" s="237"/>
      <c r="B314" s="401" t="s">
        <v>391</v>
      </c>
      <c r="C314" s="115" t="s">
        <v>428</v>
      </c>
      <c r="D314" s="99">
        <v>10</v>
      </c>
      <c r="E314" s="9"/>
      <c r="F314" s="58"/>
      <c r="G314" s="58"/>
      <c r="H314" s="58"/>
      <c r="I314" s="58"/>
      <c r="J314" s="58"/>
      <c r="K314" s="58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255">
        <f t="shared" si="134"/>
        <v>0</v>
      </c>
      <c r="AE314" s="343">
        <v>9.1999999999999993</v>
      </c>
      <c r="AF314" s="261">
        <f t="shared" si="135"/>
        <v>0</v>
      </c>
      <c r="AG314" s="361"/>
      <c r="AH314" s="221"/>
    </row>
    <row r="315" spans="1:34" ht="50.1" customHeight="1" thickBot="1">
      <c r="A315" s="237"/>
      <c r="B315" s="401" t="s">
        <v>392</v>
      </c>
      <c r="C315" s="115" t="s">
        <v>393</v>
      </c>
      <c r="D315" s="99">
        <v>5</v>
      </c>
      <c r="E315" s="9"/>
      <c r="F315" s="58"/>
      <c r="G315" s="112"/>
      <c r="H315" s="58"/>
      <c r="I315" s="58"/>
      <c r="J315" s="58"/>
      <c r="K315" s="58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255">
        <f t="shared" si="134"/>
        <v>0</v>
      </c>
      <c r="AE315" s="343">
        <v>16.649999999999999</v>
      </c>
      <c r="AF315" s="261">
        <f t="shared" si="135"/>
        <v>0</v>
      </c>
      <c r="AG315" s="361"/>
      <c r="AH315" s="221"/>
    </row>
    <row r="316" spans="1:34" ht="50.1" customHeight="1" thickBot="1">
      <c r="A316" s="237"/>
      <c r="B316" s="401" t="s">
        <v>394</v>
      </c>
      <c r="C316" s="115" t="s">
        <v>395</v>
      </c>
      <c r="D316" s="99">
        <v>5</v>
      </c>
      <c r="E316" s="9"/>
      <c r="F316" s="58"/>
      <c r="G316" s="112"/>
      <c r="H316" s="58"/>
      <c r="I316" s="58"/>
      <c r="J316" s="58"/>
      <c r="K316" s="58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255">
        <f t="shared" si="134"/>
        <v>0</v>
      </c>
      <c r="AE316" s="343">
        <v>24.71</v>
      </c>
      <c r="AF316" s="261">
        <f t="shared" si="135"/>
        <v>0</v>
      </c>
      <c r="AG316" s="361"/>
      <c r="AH316" s="221"/>
    </row>
    <row r="317" spans="1:34" ht="64.5" customHeight="1" thickBot="1">
      <c r="A317" s="501" t="s">
        <v>476</v>
      </c>
      <c r="B317" s="502"/>
      <c r="C317" s="503"/>
      <c r="D317" s="521" t="s">
        <v>477</v>
      </c>
      <c r="E317" s="9"/>
      <c r="F317" s="224" t="s">
        <v>496</v>
      </c>
      <c r="G317" s="224" t="s">
        <v>1225</v>
      </c>
      <c r="H317" s="459" t="s">
        <v>1226</v>
      </c>
      <c r="I317" s="224" t="s">
        <v>499</v>
      </c>
      <c r="J317" s="224" t="s">
        <v>500</v>
      </c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32" t="s">
        <v>2</v>
      </c>
      <c r="AE317" s="341" t="s">
        <v>312</v>
      </c>
      <c r="AF317" s="260" t="s">
        <v>313</v>
      </c>
      <c r="AG317" s="361"/>
      <c r="AH317" s="221"/>
    </row>
    <row r="318" spans="1:34" ht="49.5" customHeight="1" thickBot="1">
      <c r="A318" s="504"/>
      <c r="B318" s="505"/>
      <c r="C318" s="506"/>
      <c r="D318" s="486"/>
      <c r="E318" s="9"/>
      <c r="F318" s="92" t="s">
        <v>422</v>
      </c>
      <c r="G318" s="92" t="s">
        <v>424</v>
      </c>
      <c r="H318" s="94" t="s">
        <v>425</v>
      </c>
      <c r="I318" s="107" t="s">
        <v>426</v>
      </c>
      <c r="J318" s="108" t="s">
        <v>427</v>
      </c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33"/>
      <c r="AE318" s="342"/>
      <c r="AF318" s="261"/>
      <c r="AG318" s="361"/>
      <c r="AH318" s="221"/>
    </row>
    <row r="319" spans="1:34" ht="22.5" customHeight="1" thickBot="1">
      <c r="A319" s="504"/>
      <c r="B319" s="505"/>
      <c r="C319" s="506"/>
      <c r="D319" s="486"/>
      <c r="E319" s="9"/>
      <c r="F319" s="17"/>
      <c r="G319" s="17"/>
      <c r="H319" s="158"/>
      <c r="I319" s="17"/>
      <c r="J319" s="65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33">
        <f>SUM(AD321)</f>
        <v>0</v>
      </c>
      <c r="AE319" s="33"/>
      <c r="AF319" s="445">
        <f t="shared" ref="AF319" si="136">SUM(AF321)</f>
        <v>0</v>
      </c>
      <c r="AG319" s="444">
        <f>AF319</f>
        <v>0</v>
      </c>
      <c r="AH319" s="221"/>
    </row>
    <row r="320" spans="1:34" ht="24" customHeight="1" thickBot="1">
      <c r="A320" s="239"/>
      <c r="B320" s="413"/>
      <c r="C320" s="240"/>
      <c r="D320" s="487"/>
      <c r="E320" s="9"/>
      <c r="F320" s="64"/>
      <c r="G320" s="236"/>
      <c r="H320" s="64"/>
      <c r="I320" s="17"/>
      <c r="J320" s="61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249"/>
      <c r="AE320" s="342"/>
      <c r="AF320" s="249"/>
      <c r="AG320" s="361"/>
      <c r="AH320" s="221"/>
    </row>
    <row r="321" spans="1:41" ht="114" customHeight="1" thickBot="1">
      <c r="A321" s="238"/>
      <c r="B321" s="401" t="s">
        <v>396</v>
      </c>
      <c r="C321" s="115" t="s">
        <v>1242</v>
      </c>
      <c r="D321" s="99">
        <v>5</v>
      </c>
      <c r="E321" s="9"/>
      <c r="F321" s="58"/>
      <c r="G321" s="58"/>
      <c r="H321" s="58"/>
      <c r="I321" s="58"/>
      <c r="J321" s="58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255">
        <f t="shared" ref="AD321" si="137">SUM(ROUNDUP(F321/D321,0),ROUNDUP(G321/D321,0),ROUNDUP(H321/D321,0),ROUNDUP(I321/D321,0),ROUNDUP(J321/D321,0),ROUNDUP(K321/D321,0),ROUNDUP(L321/D321,0),ROUNDUP(M321/D321,0),ROUNDUP(N321/D321,0),ROUNDUP(O321/D321,0),ROUNDUP(P321/D321,0),ROUNDUP(Q321/D321,0),ROUNDUP(R321/D321,0),ROUNDUP(S321/D321,0),ROUNDUP(T321/D321,0),ROUNDUP(U321/D321,0),ROUNDUP(V321/D321,0),ROUNDUP(W321/D321,0),ROUNDUP(X321/D321,0),ROUNDUP(Y321/D321,0),ROUNDUP(Z321/D321,0),ROUNDUP(AA321/D321,0),ROUNDUP(AB321/D321,0),ROUNDUP(AC321/D321,0))*D321</f>
        <v>0</v>
      </c>
      <c r="AE321" s="343">
        <v>18.52</v>
      </c>
      <c r="AF321" s="261">
        <f>AD321*AE321</f>
        <v>0</v>
      </c>
      <c r="AG321" s="361"/>
      <c r="AH321" s="221"/>
    </row>
    <row r="322" spans="1:41" ht="60" customHeight="1" thickBot="1">
      <c r="A322" s="501" t="s">
        <v>476</v>
      </c>
      <c r="B322" s="502"/>
      <c r="C322" s="503"/>
      <c r="D322" s="477" t="s">
        <v>477</v>
      </c>
      <c r="E322" s="9"/>
      <c r="F322" s="91" t="s">
        <v>507</v>
      </c>
      <c r="G322" s="105" t="s">
        <v>522</v>
      </c>
      <c r="H322" s="91" t="s">
        <v>482</v>
      </c>
      <c r="I322" s="100" t="s">
        <v>488</v>
      </c>
      <c r="J322" s="105" t="s">
        <v>258</v>
      </c>
      <c r="K322" s="93" t="s">
        <v>485</v>
      </c>
      <c r="L322" s="224" t="s">
        <v>779</v>
      </c>
      <c r="M322" s="224" t="s">
        <v>1025</v>
      </c>
      <c r="N322" s="91" t="s">
        <v>838</v>
      </c>
      <c r="O322" s="106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32" t="s">
        <v>2</v>
      </c>
      <c r="AE322" s="341" t="s">
        <v>312</v>
      </c>
      <c r="AF322" s="260" t="s">
        <v>313</v>
      </c>
      <c r="AG322" s="361"/>
      <c r="AH322" s="221"/>
    </row>
    <row r="323" spans="1:41" ht="60" customHeight="1" thickBot="1">
      <c r="A323" s="504"/>
      <c r="B323" s="505"/>
      <c r="C323" s="506"/>
      <c r="D323" s="478"/>
      <c r="E323" s="9"/>
      <c r="F323" s="92" t="s">
        <v>22</v>
      </c>
      <c r="G323" s="96" t="s">
        <v>4</v>
      </c>
      <c r="H323" s="92" t="s">
        <v>5</v>
      </c>
      <c r="I323" s="96" t="s">
        <v>366</v>
      </c>
      <c r="J323" s="94" t="s">
        <v>257</v>
      </c>
      <c r="K323" s="107" t="s">
        <v>273</v>
      </c>
      <c r="L323" s="92" t="s">
        <v>778</v>
      </c>
      <c r="M323" s="92" t="s">
        <v>55</v>
      </c>
      <c r="N323" s="92" t="s">
        <v>26</v>
      </c>
      <c r="O323" s="10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33"/>
      <c r="AE323" s="342"/>
      <c r="AF323" s="261"/>
      <c r="AG323" s="361"/>
      <c r="AH323" s="221"/>
    </row>
    <row r="324" spans="1:41" ht="49.5" customHeight="1" thickBot="1">
      <c r="A324" s="507"/>
      <c r="B324" s="508"/>
      <c r="C324" s="509"/>
      <c r="D324" s="479"/>
      <c r="E324" s="9"/>
      <c r="F324" s="17"/>
      <c r="G324" s="50"/>
      <c r="H324" s="17"/>
      <c r="I324" s="205"/>
      <c r="J324" s="244"/>
      <c r="K324" s="17"/>
      <c r="L324" s="18"/>
      <c r="M324" s="18"/>
      <c r="N324" s="75"/>
      <c r="O324" s="66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33">
        <f>SUM(AD325:AD338)</f>
        <v>0</v>
      </c>
      <c r="AE324" s="33"/>
      <c r="AF324" s="445">
        <f t="shared" ref="AF324" si="138">SUM(AF325:AF338)</f>
        <v>0</v>
      </c>
      <c r="AG324" s="444">
        <f>AF324</f>
        <v>0</v>
      </c>
      <c r="AH324" s="221"/>
    </row>
    <row r="325" spans="1:41" ht="50.1" customHeight="1" thickBot="1">
      <c r="A325" s="522"/>
      <c r="B325" s="401" t="s">
        <v>299</v>
      </c>
      <c r="C325" s="115" t="s">
        <v>508</v>
      </c>
      <c r="D325" s="99">
        <v>10</v>
      </c>
      <c r="E325" s="9"/>
      <c r="F325" s="58"/>
      <c r="G325" s="58"/>
      <c r="H325" s="58"/>
      <c r="I325" s="58"/>
      <c r="J325" s="58"/>
      <c r="K325" s="58"/>
      <c r="L325" s="112"/>
      <c r="M325" s="58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255">
        <f>SUM(ROUNDUP(F325/D325,0),ROUNDUP(G325/D325,0),ROUNDUP(H325/D325,0),ROUNDUP(I325/D325,0),ROUNDUP(J325/D325,0),ROUNDUP(K325/D325,0),ROUNDUP(O325/D325,0),ROUNDUP(L325/D325,0),ROUNDUP(M325/D325,0),ROUNDUP(N325/D325,0),ROUNDUP(S325/D325,0),ROUNDUP(T325/D325,0),ROUNDUP(U325/D325,0),ROUNDUP(V325/D325,0),ROUNDUP(W325/D325,0),ROUNDUP(X325/D325,0),ROUNDUP(Y325/D325,0),ROUNDUP(Z325/D325,0),ROUNDUP(AA325/D325,0),ROUNDUP(AB325/D325,0),ROUNDUP(AC325/D325,0))*D325</f>
        <v>0</v>
      </c>
      <c r="AE325" s="343">
        <v>1.8</v>
      </c>
      <c r="AF325" s="261">
        <f t="shared" ref="AF325:AF338" si="139">AD325*AE325</f>
        <v>0</v>
      </c>
      <c r="AG325" s="361"/>
      <c r="AH325" s="221"/>
    </row>
    <row r="326" spans="1:41" ht="50.1" customHeight="1" thickBot="1">
      <c r="A326" s="523"/>
      <c r="B326" s="401" t="s">
        <v>300</v>
      </c>
      <c r="C326" s="115" t="s">
        <v>509</v>
      </c>
      <c r="D326" s="99">
        <v>10</v>
      </c>
      <c r="E326" s="9"/>
      <c r="F326" s="58"/>
      <c r="G326" s="58"/>
      <c r="H326" s="58"/>
      <c r="I326" s="58"/>
      <c r="J326" s="58"/>
      <c r="K326" s="58"/>
      <c r="L326" s="112"/>
      <c r="M326" s="58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255">
        <f t="shared" ref="AD326:AD338" si="140">SUM(ROUNDUP(F326/D326,0),ROUNDUP(G326/D326,0),ROUNDUP(H326/D326,0),ROUNDUP(I326/D326,0),ROUNDUP(J326/D326,0),ROUNDUP(K326/D326,0),ROUNDUP(O326/D326,0),ROUNDUP(L326/D326,0),ROUNDUP(M326/D326,0),ROUNDUP(N326/D326,0),ROUNDUP(S326/D326,0),ROUNDUP(T326/D326,0),ROUNDUP(U326/D326,0),ROUNDUP(V326/D326,0),ROUNDUP(W326/D326,0),ROUNDUP(X326/D326,0),ROUNDUP(Y326/D326,0),ROUNDUP(Z326/D326,0),ROUNDUP(AA326/D326,0),ROUNDUP(AB326/D326,0),ROUNDUP(AC326/D326,0))*D326</f>
        <v>0</v>
      </c>
      <c r="AE326" s="343">
        <v>2.69</v>
      </c>
      <c r="AF326" s="261">
        <f t="shared" si="139"/>
        <v>0</v>
      </c>
      <c r="AG326" s="361"/>
      <c r="AH326" s="221"/>
    </row>
    <row r="327" spans="1:41" ht="50.1" customHeight="1" thickBot="1">
      <c r="A327" s="523"/>
      <c r="B327" s="401" t="s">
        <v>301</v>
      </c>
      <c r="C327" s="115" t="s">
        <v>510</v>
      </c>
      <c r="D327" s="99">
        <v>10</v>
      </c>
      <c r="E327" s="9"/>
      <c r="F327" s="58"/>
      <c r="G327" s="58"/>
      <c r="H327" s="58"/>
      <c r="I327" s="58"/>
      <c r="J327" s="58"/>
      <c r="K327" s="58"/>
      <c r="L327" s="112"/>
      <c r="M327" s="58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255">
        <f t="shared" si="140"/>
        <v>0</v>
      </c>
      <c r="AE327" s="343">
        <v>3.7</v>
      </c>
      <c r="AF327" s="261">
        <f t="shared" si="139"/>
        <v>0</v>
      </c>
      <c r="AG327" s="361"/>
      <c r="AH327" s="221"/>
    </row>
    <row r="328" spans="1:41" ht="50.1" customHeight="1" thickBot="1">
      <c r="A328" s="523"/>
      <c r="B328" s="401" t="s">
        <v>302</v>
      </c>
      <c r="C328" s="115" t="s">
        <v>511</v>
      </c>
      <c r="D328" s="99">
        <v>10</v>
      </c>
      <c r="E328" s="9"/>
      <c r="F328" s="58"/>
      <c r="G328" s="58"/>
      <c r="H328" s="58"/>
      <c r="I328" s="58"/>
      <c r="J328" s="58"/>
      <c r="K328" s="58"/>
      <c r="L328" s="112"/>
      <c r="M328" s="58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255">
        <f t="shared" si="140"/>
        <v>0</v>
      </c>
      <c r="AE328" s="343">
        <v>5.17</v>
      </c>
      <c r="AF328" s="261">
        <f t="shared" si="139"/>
        <v>0</v>
      </c>
      <c r="AG328" s="361"/>
      <c r="AH328" s="221"/>
    </row>
    <row r="329" spans="1:41" ht="50.1" customHeight="1" thickBot="1">
      <c r="A329" s="524"/>
      <c r="B329" s="401" t="s">
        <v>320</v>
      </c>
      <c r="C329" s="115" t="s">
        <v>512</v>
      </c>
      <c r="D329" s="99">
        <v>10</v>
      </c>
      <c r="E329" s="9"/>
      <c r="F329" s="58"/>
      <c r="G329" s="58"/>
      <c r="H329" s="58"/>
      <c r="I329" s="58"/>
      <c r="J329" s="58"/>
      <c r="K329" s="58"/>
      <c r="L329" s="112"/>
      <c r="M329" s="58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255">
        <f t="shared" si="140"/>
        <v>0</v>
      </c>
      <c r="AE329" s="343">
        <v>6.82</v>
      </c>
      <c r="AF329" s="261">
        <f t="shared" si="139"/>
        <v>0</v>
      </c>
      <c r="AG329" s="361"/>
      <c r="AH329" s="221"/>
    </row>
    <row r="330" spans="1:41" s="193" customFormat="1" ht="50.1" customHeight="1" thickBot="1">
      <c r="A330" s="524"/>
      <c r="B330" s="401" t="s">
        <v>323</v>
      </c>
      <c r="C330" s="115" t="s">
        <v>513</v>
      </c>
      <c r="D330" s="99">
        <v>5</v>
      </c>
      <c r="E330" s="9"/>
      <c r="F330" s="58"/>
      <c r="G330" s="58"/>
      <c r="H330" s="58"/>
      <c r="I330" s="58"/>
      <c r="J330" s="58"/>
      <c r="K330" s="58"/>
      <c r="L330" s="112"/>
      <c r="M330" s="58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255">
        <f t="shared" si="140"/>
        <v>0</v>
      </c>
      <c r="AE330" s="343">
        <v>9.99</v>
      </c>
      <c r="AF330" s="261">
        <f t="shared" si="139"/>
        <v>0</v>
      </c>
      <c r="AG330" s="361"/>
      <c r="AH330" s="221"/>
      <c r="AN330"/>
      <c r="AO330"/>
    </row>
    <row r="331" spans="1:41" ht="50.1" customHeight="1" thickBot="1">
      <c r="A331" s="534"/>
      <c r="B331" s="401" t="s">
        <v>324</v>
      </c>
      <c r="C331" s="115" t="s">
        <v>514</v>
      </c>
      <c r="D331" s="99">
        <v>5</v>
      </c>
      <c r="E331" s="9"/>
      <c r="F331" s="58"/>
      <c r="G331" s="58"/>
      <c r="H331" s="58"/>
      <c r="I331" s="58"/>
      <c r="J331" s="58"/>
      <c r="K331" s="58"/>
      <c r="L331" s="112"/>
      <c r="M331" s="58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255">
        <f t="shared" si="140"/>
        <v>0</v>
      </c>
      <c r="AE331" s="343">
        <v>15.35</v>
      </c>
      <c r="AF331" s="261">
        <f t="shared" si="139"/>
        <v>0</v>
      </c>
      <c r="AG331" s="361"/>
      <c r="AH331" s="221"/>
    </row>
    <row r="332" spans="1:41" ht="50.1" customHeight="1" thickBot="1">
      <c r="A332" s="518"/>
      <c r="B332" s="401" t="s">
        <v>303</v>
      </c>
      <c r="C332" s="115" t="s">
        <v>515</v>
      </c>
      <c r="D332" s="99">
        <v>10</v>
      </c>
      <c r="E332" s="9"/>
      <c r="F332" s="58"/>
      <c r="G332" s="58"/>
      <c r="H332" s="58"/>
      <c r="I332" s="112"/>
      <c r="J332" s="58"/>
      <c r="K332" s="58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255">
        <f t="shared" si="140"/>
        <v>0</v>
      </c>
      <c r="AE332" s="343">
        <v>1.59</v>
      </c>
      <c r="AF332" s="261">
        <f t="shared" si="139"/>
        <v>0</v>
      </c>
      <c r="AG332" s="361"/>
      <c r="AH332" s="221"/>
    </row>
    <row r="333" spans="1:41" ht="50.1" customHeight="1" thickBot="1">
      <c r="A333" s="489"/>
      <c r="B333" s="401" t="s">
        <v>304</v>
      </c>
      <c r="C333" s="115" t="s">
        <v>516</v>
      </c>
      <c r="D333" s="99">
        <v>10</v>
      </c>
      <c r="E333" s="9"/>
      <c r="F333" s="58"/>
      <c r="G333" s="58"/>
      <c r="H333" s="58"/>
      <c r="I333" s="112"/>
      <c r="J333" s="58"/>
      <c r="K333" s="58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255">
        <f t="shared" si="140"/>
        <v>0</v>
      </c>
      <c r="AE333" s="343">
        <v>2.19</v>
      </c>
      <c r="AF333" s="261">
        <f t="shared" si="139"/>
        <v>0</v>
      </c>
      <c r="AG333" s="361"/>
      <c r="AH333" s="221"/>
    </row>
    <row r="334" spans="1:41" ht="50.1" customHeight="1" thickBot="1">
      <c r="A334" s="489"/>
      <c r="B334" s="401" t="s">
        <v>305</v>
      </c>
      <c r="C334" s="115" t="s">
        <v>517</v>
      </c>
      <c r="D334" s="99">
        <v>10</v>
      </c>
      <c r="E334" s="9"/>
      <c r="F334" s="58"/>
      <c r="G334" s="58"/>
      <c r="H334" s="58"/>
      <c r="I334" s="112"/>
      <c r="J334" s="58"/>
      <c r="K334" s="58"/>
      <c r="L334" s="257"/>
      <c r="M334" s="112"/>
      <c r="N334" s="58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255">
        <f t="shared" si="140"/>
        <v>0</v>
      </c>
      <c r="AE334" s="343">
        <v>3.1</v>
      </c>
      <c r="AF334" s="261">
        <f t="shared" si="139"/>
        <v>0</v>
      </c>
      <c r="AG334" s="361"/>
      <c r="AH334" s="221"/>
    </row>
    <row r="335" spans="1:41" ht="50.1" customHeight="1" thickBot="1">
      <c r="A335" s="489"/>
      <c r="B335" s="402" t="s">
        <v>306</v>
      </c>
      <c r="C335" s="115" t="s">
        <v>518</v>
      </c>
      <c r="D335" s="99">
        <v>10</v>
      </c>
      <c r="E335" s="9"/>
      <c r="F335" s="58"/>
      <c r="G335" s="58"/>
      <c r="H335" s="58"/>
      <c r="I335" s="112"/>
      <c r="J335" s="58"/>
      <c r="K335" s="58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255">
        <f t="shared" si="140"/>
        <v>0</v>
      </c>
      <c r="AE335" s="343">
        <v>4.4000000000000004</v>
      </c>
      <c r="AF335" s="261">
        <f t="shared" si="139"/>
        <v>0</v>
      </c>
      <c r="AG335" s="361"/>
      <c r="AH335" s="221"/>
    </row>
    <row r="336" spans="1:41" ht="50.1" customHeight="1" thickBot="1">
      <c r="A336" s="535"/>
      <c r="B336" s="402" t="s">
        <v>321</v>
      </c>
      <c r="C336" s="115" t="s">
        <v>519</v>
      </c>
      <c r="D336" s="99">
        <v>10</v>
      </c>
      <c r="E336" s="9"/>
      <c r="F336" s="58"/>
      <c r="G336" s="58"/>
      <c r="H336" s="58"/>
      <c r="I336" s="112"/>
      <c r="J336" s="58"/>
      <c r="K336" s="58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255">
        <f t="shared" si="140"/>
        <v>0</v>
      </c>
      <c r="AE336" s="343">
        <v>6</v>
      </c>
      <c r="AF336" s="261">
        <f t="shared" si="139"/>
        <v>0</v>
      </c>
      <c r="AG336" s="361"/>
      <c r="AH336" s="221"/>
    </row>
    <row r="337" spans="1:41" ht="50.1" customHeight="1" thickBot="1">
      <c r="A337" s="535"/>
      <c r="B337" s="402" t="s">
        <v>325</v>
      </c>
      <c r="C337" s="115" t="s">
        <v>520</v>
      </c>
      <c r="D337" s="99">
        <v>5</v>
      </c>
      <c r="E337" s="9"/>
      <c r="F337" s="58"/>
      <c r="G337" s="58"/>
      <c r="H337" s="58"/>
      <c r="I337" s="112"/>
      <c r="J337" s="58"/>
      <c r="K337" s="58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255">
        <f t="shared" si="140"/>
        <v>0</v>
      </c>
      <c r="AE337" s="343">
        <v>8.02</v>
      </c>
      <c r="AF337" s="261">
        <f t="shared" si="139"/>
        <v>0</v>
      </c>
      <c r="AG337" s="361"/>
      <c r="AH337" s="221"/>
    </row>
    <row r="338" spans="1:41" ht="50.1" customHeight="1" thickBot="1">
      <c r="A338" s="536"/>
      <c r="B338" s="402" t="s">
        <v>326</v>
      </c>
      <c r="C338" s="115" t="s">
        <v>521</v>
      </c>
      <c r="D338" s="99">
        <v>5</v>
      </c>
      <c r="E338" s="9"/>
      <c r="F338" s="58"/>
      <c r="G338" s="58"/>
      <c r="H338" s="58"/>
      <c r="I338" s="112"/>
      <c r="J338" s="58"/>
      <c r="K338" s="58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255">
        <f t="shared" si="140"/>
        <v>0</v>
      </c>
      <c r="AE338" s="343">
        <v>13.35</v>
      </c>
      <c r="AF338" s="261">
        <f t="shared" si="139"/>
        <v>0</v>
      </c>
      <c r="AG338" s="361"/>
      <c r="AH338" s="221"/>
    </row>
    <row r="339" spans="1:41" ht="50.1" customHeight="1" thickBot="1">
      <c r="A339" s="501" t="s">
        <v>476</v>
      </c>
      <c r="B339" s="502"/>
      <c r="C339" s="503"/>
      <c r="D339" s="477" t="s">
        <v>477</v>
      </c>
      <c r="E339" s="9"/>
      <c r="F339" s="91" t="s">
        <v>507</v>
      </c>
      <c r="G339" s="105" t="s">
        <v>522</v>
      </c>
      <c r="H339" s="91" t="s">
        <v>482</v>
      </c>
      <c r="I339" s="100" t="s">
        <v>488</v>
      </c>
      <c r="J339" s="105" t="s">
        <v>258</v>
      </c>
      <c r="K339" s="93" t="s">
        <v>485</v>
      </c>
      <c r="L339" s="224" t="s">
        <v>1249</v>
      </c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32" t="s">
        <v>2</v>
      </c>
      <c r="AE339" s="341" t="s">
        <v>312</v>
      </c>
      <c r="AF339" s="260" t="s">
        <v>313</v>
      </c>
      <c r="AG339" s="361"/>
      <c r="AH339" s="221"/>
    </row>
    <row r="340" spans="1:41" s="193" customFormat="1" ht="50.1" customHeight="1" thickBot="1">
      <c r="A340" s="504"/>
      <c r="B340" s="505"/>
      <c r="C340" s="506"/>
      <c r="D340" s="478"/>
      <c r="E340" s="9"/>
      <c r="F340" s="92" t="s">
        <v>22</v>
      </c>
      <c r="G340" s="96" t="s">
        <v>4</v>
      </c>
      <c r="H340" s="92" t="s">
        <v>5</v>
      </c>
      <c r="I340" s="96" t="s">
        <v>366</v>
      </c>
      <c r="J340" s="94" t="s">
        <v>257</v>
      </c>
      <c r="K340" s="107" t="s">
        <v>273</v>
      </c>
      <c r="L340" s="92" t="s">
        <v>55</v>
      </c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33"/>
      <c r="AE340" s="342"/>
      <c r="AF340" s="261"/>
      <c r="AG340" s="361"/>
      <c r="AH340" s="221"/>
      <c r="AN340"/>
      <c r="AO340"/>
    </row>
    <row r="341" spans="1:41" ht="45" customHeight="1" thickBot="1">
      <c r="A341" s="507"/>
      <c r="B341" s="508"/>
      <c r="C341" s="509"/>
      <c r="D341" s="479"/>
      <c r="E341" s="9"/>
      <c r="F341" s="17"/>
      <c r="G341" s="17"/>
      <c r="H341" s="51"/>
      <c r="I341" s="205"/>
      <c r="J341" s="18"/>
      <c r="K341" s="17"/>
      <c r="L341" s="18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33">
        <f>SUM(AD342:AD345)</f>
        <v>0</v>
      </c>
      <c r="AE341" s="33"/>
      <c r="AF341" s="445">
        <f t="shared" ref="AF341" si="141">SUM(AF342:AF345)</f>
        <v>0</v>
      </c>
      <c r="AG341" s="444">
        <f>AF341</f>
        <v>0</v>
      </c>
      <c r="AH341" s="221"/>
    </row>
    <row r="342" spans="1:41" ht="99.95" customHeight="1" thickBot="1">
      <c r="A342" s="165"/>
      <c r="B342" s="401" t="s">
        <v>297</v>
      </c>
      <c r="C342" s="115" t="s">
        <v>523</v>
      </c>
      <c r="D342" s="99">
        <v>10</v>
      </c>
      <c r="E342" s="8"/>
      <c r="F342" s="256"/>
      <c r="G342" s="256"/>
      <c r="H342" s="256"/>
      <c r="I342" s="112"/>
      <c r="J342" s="256"/>
      <c r="K342" s="256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255">
        <f>SUM(ROUNDUP(F342/D342,0),ROUNDUP(G342/D342,0),ROUNDUP(H342/D342,0),ROUNDUP(I342/D342,0),ROUNDUP(J342/D342,0),ROUNDUP(K342/D342,0),ROUNDUP(M342/D342,0),ROUNDUP(N342/D342,0),ROUNDUP(O342/D342,0),ROUNDUP(L342/D342,0),ROUNDUP(Q342/D342,0),ROUNDUP(R342/D342,0),ROUNDUP(S342/D342,0),ROUNDUP(T342/D342,0),ROUNDUP(U342/D342,0),ROUNDUP(V342/D342,0),ROUNDUP(W342/D342,0),ROUNDUP(X342/D342,0),ROUNDUP(Y342/D342,0),ROUNDUP(Z342/D342,0),ROUNDUP(AA342/D342,0),ROUNDUP(AB342/D342,0),ROUNDUP(AC342/D342,0))*D342</f>
        <v>0</v>
      </c>
      <c r="AE342" s="343">
        <v>4.82</v>
      </c>
      <c r="AF342" s="261">
        <f t="shared" ref="AF342:AF343" si="142">AD342*AE342</f>
        <v>0</v>
      </c>
      <c r="AG342" s="361"/>
      <c r="AH342" s="221"/>
    </row>
    <row r="343" spans="1:41" ht="99.95" customHeight="1" thickBot="1">
      <c r="A343" s="165"/>
      <c r="B343" s="414" t="s">
        <v>385</v>
      </c>
      <c r="C343" s="114" t="s">
        <v>731</v>
      </c>
      <c r="D343" s="180">
        <v>10</v>
      </c>
      <c r="E343" s="8"/>
      <c r="F343" s="256"/>
      <c r="G343" s="256"/>
      <c r="H343" s="256"/>
      <c r="I343" s="112"/>
      <c r="J343" s="256"/>
      <c r="K343" s="256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255">
        <f>SUM(ROUNDUP(F343/D343,0),ROUNDUP(G343/D343,0),ROUNDUP(H343/D343,0),ROUNDUP(I343/D343,0),ROUNDUP(J343/D343,0),ROUNDUP(K343/D343,0),ROUNDUP(M343/D343,0),ROUNDUP(N343/D343,0),ROUNDUP(O343/D343,0),ROUNDUP(L343/D343,0),ROUNDUP(Q343/D343,0),ROUNDUP(R343/D343,0),ROUNDUP(S343/D343,0),ROUNDUP(T343/D343,0),ROUNDUP(U343/D343,0),ROUNDUP(V343/D343,0),ROUNDUP(W343/D343,0),ROUNDUP(X343/D343,0),ROUNDUP(Y343/D343,0),ROUNDUP(Z343/D343,0),ROUNDUP(AA343/D343,0),ROUNDUP(AB343/D343,0),ROUNDUP(AC343/D343,0))*D343</f>
        <v>0</v>
      </c>
      <c r="AE343" s="343">
        <v>6.64</v>
      </c>
      <c r="AF343" s="261">
        <f t="shared" si="142"/>
        <v>0</v>
      </c>
      <c r="AG343" s="361"/>
      <c r="AH343" s="221"/>
    </row>
    <row r="344" spans="1:41" ht="99.95" customHeight="1" thickBot="1">
      <c r="A344" s="165"/>
      <c r="B344" s="402" t="s">
        <v>298</v>
      </c>
      <c r="C344" s="115" t="s">
        <v>732</v>
      </c>
      <c r="D344" s="99">
        <v>10</v>
      </c>
      <c r="E344" s="8"/>
      <c r="F344" s="256"/>
      <c r="G344" s="256"/>
      <c r="H344" s="256"/>
      <c r="I344" s="256"/>
      <c r="J344" s="256"/>
      <c r="K344" s="256"/>
      <c r="L344" s="256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255">
        <f>SUM(ROUNDUP(F344/D344,0),ROUNDUP(G344/D344,0),ROUNDUP(H344/D344,0),ROUNDUP(I344/D344,0),ROUNDUP(J344/D344,0),ROUNDUP(K344/D344,0),ROUNDUP(M344/D344,0),ROUNDUP(N344/D344,0),ROUNDUP(O344/D344,0),ROUNDUP(L344/D344,0),ROUNDUP(Q344/D344,0),ROUNDUP(R344/D344,0),ROUNDUP(S344/D344,0),ROUNDUP(T344/D344,0),ROUNDUP(U344/D344,0),ROUNDUP(V344/D344,0),ROUNDUP(W344/D344,0),ROUNDUP(X344/D344,0),ROUNDUP(Y344/D344,0),ROUNDUP(Z344/D344,0),ROUNDUP(AA344/D344,0),ROUNDUP(AB344/D344,0),ROUNDUP(AC344/D344,0))*D344</f>
        <v>0</v>
      </c>
      <c r="AE344" s="343">
        <v>5.87</v>
      </c>
      <c r="AF344" s="261">
        <f t="shared" ref="AF344:AF345" si="143">AD344*AE344</f>
        <v>0</v>
      </c>
      <c r="AG344" s="361"/>
      <c r="AH344" s="221"/>
    </row>
    <row r="345" spans="1:41" ht="99.95" customHeight="1" thickBot="1">
      <c r="A345" s="165"/>
      <c r="B345" s="401" t="s">
        <v>384</v>
      </c>
      <c r="C345" s="115" t="s">
        <v>733</v>
      </c>
      <c r="D345" s="99">
        <v>10</v>
      </c>
      <c r="E345" s="8"/>
      <c r="F345" s="256"/>
      <c r="G345" s="256"/>
      <c r="H345" s="256"/>
      <c r="I345" s="256"/>
      <c r="J345" s="256"/>
      <c r="K345" s="256"/>
      <c r="L345" s="256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255">
        <f>SUM(ROUNDUP(F345/D345,0),ROUNDUP(G345/D345,0),ROUNDUP(H345/D345,0),ROUNDUP(I345/D345,0),ROUNDUP(J345/D345,0),ROUNDUP(K345/D345,0),ROUNDUP(M345/D345,0),ROUNDUP(N345/D345,0),ROUNDUP(O345/D345,0),ROUNDUP(L345/D345,0),ROUNDUP(Q345/D345,0),ROUNDUP(R345/D345,0),ROUNDUP(S345/D345,0),ROUNDUP(T345/D345,0),ROUNDUP(U345/D345,0),ROUNDUP(V345/D345,0),ROUNDUP(W345/D345,0),ROUNDUP(X345/D345,0),ROUNDUP(Y345/D345,0),ROUNDUP(Z345/D345,0),ROUNDUP(AA345/D345,0),ROUNDUP(AB345/D345,0),ROUNDUP(AC345/D345,0))*D345</f>
        <v>0</v>
      </c>
      <c r="AE345" s="343">
        <v>8.56</v>
      </c>
      <c r="AF345" s="261">
        <f t="shared" si="143"/>
        <v>0</v>
      </c>
      <c r="AG345" s="361"/>
      <c r="AH345" s="221"/>
    </row>
    <row r="346" spans="1:41" ht="60" customHeight="1" thickBot="1">
      <c r="A346" s="501" t="s">
        <v>476</v>
      </c>
      <c r="B346" s="502"/>
      <c r="C346" s="503"/>
      <c r="D346" s="477" t="s">
        <v>477</v>
      </c>
      <c r="E346" s="9"/>
      <c r="F346" s="91" t="s">
        <v>507</v>
      </c>
      <c r="G346" s="91" t="s">
        <v>479</v>
      </c>
      <c r="H346" s="91" t="s">
        <v>482</v>
      </c>
      <c r="I346" s="105" t="s">
        <v>258</v>
      </c>
      <c r="J346" s="93" t="s">
        <v>485</v>
      </c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32" t="s">
        <v>2</v>
      </c>
      <c r="AE346" s="341" t="s">
        <v>312</v>
      </c>
      <c r="AF346" s="260" t="s">
        <v>313</v>
      </c>
      <c r="AG346" s="361"/>
      <c r="AH346" s="221"/>
    </row>
    <row r="347" spans="1:41" ht="49.5" customHeight="1" thickBot="1">
      <c r="A347" s="504"/>
      <c r="B347" s="505"/>
      <c r="C347" s="506"/>
      <c r="D347" s="478"/>
      <c r="E347" s="9"/>
      <c r="F347" s="92" t="s">
        <v>22</v>
      </c>
      <c r="G347" s="96" t="s">
        <v>4</v>
      </c>
      <c r="H347" s="92" t="s">
        <v>5</v>
      </c>
      <c r="I347" s="94" t="s">
        <v>257</v>
      </c>
      <c r="J347" s="107" t="s">
        <v>273</v>
      </c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33"/>
      <c r="AE347" s="342"/>
      <c r="AF347" s="261"/>
      <c r="AG347" s="361"/>
      <c r="AH347" s="221"/>
    </row>
    <row r="348" spans="1:41" ht="49.5" customHeight="1" thickBot="1">
      <c r="A348" s="507"/>
      <c r="B348" s="508"/>
      <c r="C348" s="509"/>
      <c r="D348" s="479"/>
      <c r="E348" s="9"/>
      <c r="F348" s="17"/>
      <c r="G348" s="50"/>
      <c r="H348" s="17"/>
      <c r="I348" s="160"/>
      <c r="J348" s="17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33">
        <f>SUM(AD349:AD354)</f>
        <v>0</v>
      </c>
      <c r="AE348" s="33"/>
      <c r="AF348" s="445">
        <f t="shared" ref="AF348" si="144">SUM(AF349:AF354)</f>
        <v>0</v>
      </c>
      <c r="AG348" s="444">
        <f>AF348</f>
        <v>0</v>
      </c>
      <c r="AH348" s="221"/>
    </row>
    <row r="349" spans="1:41" ht="49.5" customHeight="1" thickBot="1">
      <c r="A349" s="522"/>
      <c r="B349" s="401" t="s">
        <v>369</v>
      </c>
      <c r="C349" s="115" t="s">
        <v>501</v>
      </c>
      <c r="D349" s="99">
        <v>10</v>
      </c>
      <c r="E349" s="9"/>
      <c r="F349" s="256"/>
      <c r="G349" s="256"/>
      <c r="H349" s="256"/>
      <c r="I349" s="256"/>
      <c r="J349" s="256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255">
        <f>SUM(ROUNDUP(F349/D349,0),ROUNDUP(G349/D349,0),ROUNDUP(H349/D349,0),ROUNDUP(I349/D349,0),ROUNDUP(J349/D349,0),ROUNDUP(L349/D349,0),ROUNDUP(M349/D349,0),ROUNDUP(N349/D349,0),ROUNDUP(O349/D349,0),ROUNDUP(P349/D349,0),ROUNDUP(Q349/D349,0),ROUNDUP(R349/D349,0),ROUNDUP(S349/D349,0),ROUNDUP(T349/D349,0),ROUNDUP(U349/D349,0),ROUNDUP(V349/D349,0),ROUNDUP(W349/D349,0),ROUNDUP(X349/D349,0),ROUNDUP(Y349/D349,0),ROUNDUP(Z349/D349,0),ROUNDUP(AA349/D349,0),ROUNDUP(AB349/D349,0),ROUNDUP(AC349/D349,0))*D349</f>
        <v>0</v>
      </c>
      <c r="AE349" s="343">
        <v>1.99</v>
      </c>
      <c r="AF349" s="261">
        <f t="shared" ref="AF349:AF354" si="145">AD349*AE349</f>
        <v>0</v>
      </c>
      <c r="AG349" s="361"/>
      <c r="AH349" s="221"/>
    </row>
    <row r="350" spans="1:41" ht="60" customHeight="1" thickBot="1">
      <c r="A350" s="523"/>
      <c r="B350" s="401" t="s">
        <v>370</v>
      </c>
      <c r="C350" s="115" t="s">
        <v>502</v>
      </c>
      <c r="D350" s="99">
        <v>10</v>
      </c>
      <c r="E350" s="9"/>
      <c r="F350" s="256"/>
      <c r="G350" s="256"/>
      <c r="H350" s="256"/>
      <c r="I350" s="256"/>
      <c r="J350" s="256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255">
        <f t="shared" ref="AD350:AD354" si="146">SUM(ROUNDUP(F350/D350,0),ROUNDUP(G350/D350,0),ROUNDUP(H350/D350,0),ROUNDUP(I350/D350,0),ROUNDUP(J350/D350,0),ROUNDUP(L350/D350,0),ROUNDUP(M350/D350,0),ROUNDUP(N350/D350,0),ROUNDUP(O350/D350,0),ROUNDUP(P350/D350,0),ROUNDUP(Q350/D350,0),ROUNDUP(R350/D350,0),ROUNDUP(S350/D350,0),ROUNDUP(T350/D350,0),ROUNDUP(U350/D350,0),ROUNDUP(V350/D350,0),ROUNDUP(W350/D350,0),ROUNDUP(X350/D350,0),ROUNDUP(Y350/D350,0),ROUNDUP(Z350/D350,0),ROUNDUP(AA350/D350,0),ROUNDUP(AB350/D350,0),ROUNDUP(AC350/D350,0))*D350</f>
        <v>0</v>
      </c>
      <c r="AE350" s="343">
        <v>3.4</v>
      </c>
      <c r="AF350" s="261">
        <f t="shared" si="145"/>
        <v>0</v>
      </c>
      <c r="AG350" s="361"/>
      <c r="AH350" s="221"/>
    </row>
    <row r="351" spans="1:41" ht="60" customHeight="1" thickBot="1">
      <c r="A351" s="523"/>
      <c r="B351" s="401" t="s">
        <v>371</v>
      </c>
      <c r="C351" s="115" t="s">
        <v>503</v>
      </c>
      <c r="D351" s="99">
        <v>10</v>
      </c>
      <c r="E351" s="9"/>
      <c r="F351" s="256"/>
      <c r="G351" s="256"/>
      <c r="H351" s="256"/>
      <c r="I351" s="256"/>
      <c r="J351" s="256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255">
        <f t="shared" si="146"/>
        <v>0</v>
      </c>
      <c r="AE351" s="343">
        <v>4.62</v>
      </c>
      <c r="AF351" s="261">
        <f t="shared" si="145"/>
        <v>0</v>
      </c>
      <c r="AG351" s="361"/>
      <c r="AH351" s="221"/>
    </row>
    <row r="352" spans="1:41" ht="49.5" customHeight="1" thickBot="1">
      <c r="A352" s="523"/>
      <c r="B352" s="401" t="s">
        <v>372</v>
      </c>
      <c r="C352" s="115" t="s">
        <v>504</v>
      </c>
      <c r="D352" s="99">
        <v>10</v>
      </c>
      <c r="E352" s="9"/>
      <c r="F352" s="256"/>
      <c r="G352" s="256"/>
      <c r="H352" s="256"/>
      <c r="I352" s="256"/>
      <c r="J352" s="256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255">
        <f t="shared" si="146"/>
        <v>0</v>
      </c>
      <c r="AE352" s="343">
        <v>5.99</v>
      </c>
      <c r="AF352" s="261">
        <f t="shared" si="145"/>
        <v>0</v>
      </c>
      <c r="AG352" s="361"/>
      <c r="AH352" s="221"/>
    </row>
    <row r="353" spans="1:41" ht="49.5" customHeight="1" thickBot="1">
      <c r="A353" s="524"/>
      <c r="B353" s="401" t="s">
        <v>373</v>
      </c>
      <c r="C353" s="115" t="s">
        <v>505</v>
      </c>
      <c r="D353" s="99">
        <v>10</v>
      </c>
      <c r="E353" s="9"/>
      <c r="F353" s="256"/>
      <c r="G353" s="256"/>
      <c r="H353" s="256"/>
      <c r="I353" s="256"/>
      <c r="J353" s="256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255">
        <f t="shared" si="146"/>
        <v>0</v>
      </c>
      <c r="AE353" s="343">
        <v>7.99</v>
      </c>
      <c r="AF353" s="261">
        <f t="shared" si="145"/>
        <v>0</v>
      </c>
      <c r="AG353" s="361"/>
      <c r="AH353" s="221"/>
    </row>
    <row r="354" spans="1:41" ht="49.5" customHeight="1" thickBot="1">
      <c r="A354" s="524"/>
      <c r="B354" s="401" t="s">
        <v>374</v>
      </c>
      <c r="C354" s="115" t="s">
        <v>506</v>
      </c>
      <c r="D354" s="99">
        <v>5</v>
      </c>
      <c r="E354" s="9"/>
      <c r="F354" s="256"/>
      <c r="G354" s="256"/>
      <c r="H354" s="256"/>
      <c r="I354" s="256"/>
      <c r="J354" s="256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255">
        <f t="shared" si="146"/>
        <v>0</v>
      </c>
      <c r="AE354" s="343">
        <v>12.45</v>
      </c>
      <c r="AF354" s="261">
        <f t="shared" si="145"/>
        <v>0</v>
      </c>
      <c r="AG354" s="361"/>
      <c r="AH354" s="221"/>
    </row>
    <row r="355" spans="1:41" ht="50.1" customHeight="1" thickBot="1">
      <c r="A355" s="468" t="s">
        <v>476</v>
      </c>
      <c r="B355" s="469"/>
      <c r="C355" s="470"/>
      <c r="D355" s="477" t="s">
        <v>477</v>
      </c>
      <c r="E355" s="4"/>
      <c r="F355" s="91" t="s">
        <v>531</v>
      </c>
      <c r="G355" s="91" t="s">
        <v>532</v>
      </c>
      <c r="H355" s="91" t="s">
        <v>533</v>
      </c>
      <c r="I355" s="91" t="s">
        <v>534</v>
      </c>
      <c r="J355" s="112"/>
      <c r="K355" s="112"/>
      <c r="L355" s="112"/>
      <c r="M355" s="112"/>
      <c r="N355" s="112"/>
      <c r="O355" s="126"/>
      <c r="P355" s="126"/>
      <c r="Q355" s="126"/>
      <c r="R355" s="126"/>
      <c r="S355" s="112"/>
      <c r="T355" s="112"/>
      <c r="U355" s="112"/>
      <c r="V355" s="126"/>
      <c r="W355" s="126"/>
      <c r="X355" s="126"/>
      <c r="Y355" s="126"/>
      <c r="Z355" s="126"/>
      <c r="AA355" s="126"/>
      <c r="AB355" s="126"/>
      <c r="AC355" s="126"/>
      <c r="AD355" s="32" t="s">
        <v>2</v>
      </c>
      <c r="AE355" s="341" t="s">
        <v>312</v>
      </c>
      <c r="AF355" s="260" t="s">
        <v>313</v>
      </c>
      <c r="AG355" s="361"/>
      <c r="AH355" s="221"/>
    </row>
    <row r="356" spans="1:41" ht="50.1" customHeight="1" thickBot="1">
      <c r="A356" s="471"/>
      <c r="B356" s="472"/>
      <c r="C356" s="473"/>
      <c r="D356" s="478"/>
      <c r="E356" s="88"/>
      <c r="F356" s="92" t="s">
        <v>463</v>
      </c>
      <c r="G356" s="92" t="s">
        <v>464</v>
      </c>
      <c r="H356" s="92" t="s">
        <v>469</v>
      </c>
      <c r="I356" s="92" t="s">
        <v>470</v>
      </c>
      <c r="J356" s="112"/>
      <c r="K356" s="112"/>
      <c r="L356" s="112"/>
      <c r="M356" s="112"/>
      <c r="N356" s="112"/>
      <c r="O356" s="126"/>
      <c r="P356" s="126"/>
      <c r="Q356" s="126"/>
      <c r="R356" s="126"/>
      <c r="S356" s="112"/>
      <c r="T356" s="112"/>
      <c r="U356" s="112"/>
      <c r="V356" s="126"/>
      <c r="W356" s="126"/>
      <c r="X356" s="126"/>
      <c r="Y356" s="126"/>
      <c r="Z356" s="126"/>
      <c r="AA356" s="126"/>
      <c r="AB356" s="126"/>
      <c r="AC356" s="126"/>
      <c r="AD356" s="35"/>
      <c r="AE356" s="342"/>
      <c r="AF356" s="265"/>
      <c r="AG356" s="361"/>
      <c r="AH356" s="221"/>
    </row>
    <row r="357" spans="1:41" ht="39" customHeight="1" thickBot="1">
      <c r="A357" s="474"/>
      <c r="B357" s="475"/>
      <c r="C357" s="476"/>
      <c r="D357" s="479"/>
      <c r="E357" s="89"/>
      <c r="F357" s="185"/>
      <c r="G357" s="209"/>
      <c r="H357" s="211"/>
      <c r="I357" s="210"/>
      <c r="J357" s="112"/>
      <c r="K357" s="112"/>
      <c r="L357" s="112"/>
      <c r="M357" s="112"/>
      <c r="N357" s="112"/>
      <c r="O357" s="127"/>
      <c r="P357" s="126"/>
      <c r="Q357" s="126"/>
      <c r="R357" s="126"/>
      <c r="S357" s="112"/>
      <c r="T357" s="112"/>
      <c r="U357" s="112"/>
      <c r="V357" s="126"/>
      <c r="W357" s="126"/>
      <c r="X357" s="126"/>
      <c r="Y357" s="126"/>
      <c r="Z357" s="126"/>
      <c r="AA357" s="126"/>
      <c r="AB357" s="126"/>
      <c r="AC357" s="126"/>
      <c r="AD357" s="36">
        <f>SUM(AD358:AD364)</f>
        <v>0</v>
      </c>
      <c r="AE357" s="36"/>
      <c r="AF357" s="450">
        <f t="shared" ref="AF357" si="147">SUM(AF358:AF364)</f>
        <v>0</v>
      </c>
      <c r="AG357" s="444">
        <f>AF357</f>
        <v>0</v>
      </c>
      <c r="AH357" s="221"/>
    </row>
    <row r="358" spans="1:41" ht="50.1" customHeight="1" thickBot="1">
      <c r="A358" s="518"/>
      <c r="B358" s="402" t="s">
        <v>456</v>
      </c>
      <c r="C358" s="114" t="s">
        <v>770</v>
      </c>
      <c r="D358" s="93">
        <v>10</v>
      </c>
      <c r="E358" s="8"/>
      <c r="F358" s="256"/>
      <c r="G358" s="256"/>
      <c r="H358" s="256"/>
      <c r="I358" s="256"/>
      <c r="J358" s="112"/>
      <c r="K358" s="112"/>
      <c r="L358" s="112"/>
      <c r="M358" s="112"/>
      <c r="N358" s="112"/>
      <c r="O358" s="127"/>
      <c r="P358" s="127"/>
      <c r="Q358" s="127"/>
      <c r="R358" s="127"/>
      <c r="S358" s="112"/>
      <c r="T358" s="112"/>
      <c r="U358" s="112"/>
      <c r="V358" s="127"/>
      <c r="W358" s="127"/>
      <c r="X358" s="127"/>
      <c r="Y358" s="127"/>
      <c r="Z358" s="127"/>
      <c r="AA358" s="127"/>
      <c r="AB358" s="127"/>
      <c r="AC358" s="127"/>
      <c r="AD358" s="255">
        <f t="shared" ref="AD358:AD364" si="148">SUM(ROUNDUP(F358/D358,0),ROUNDUP(G358/D358,0),ROUNDUP(H358/D358,0),ROUNDUP(I358/D358,0),ROUNDUP(J358/D358,0),ROUNDUP(K358/D358,0),ROUNDUP(L358/D358,0),ROUNDUP(M358/D358,0),ROUNDUP(N358/D358,0),ROUNDUP(O358/D358,0),ROUNDUP(P358/D358,0),ROUNDUP(Q358/D358,0),ROUNDUP(R358/D358,0),ROUNDUP(S358/D358,0),ROUNDUP(T358/D358,0),ROUNDUP(U358/D358,0),ROUNDUP(V358/D358,0),ROUNDUP(W358/D358,0),ROUNDUP(X358/D358,0),ROUNDUP(Y358/D358,0),ROUNDUP(Z358/D358,0),ROUNDUP(AA358/D358,0),ROUNDUP(AB358/D358,0),ROUNDUP(AC358/D358,0))*D358</f>
        <v>0</v>
      </c>
      <c r="AE358" s="343">
        <v>1.99</v>
      </c>
      <c r="AF358" s="261">
        <f t="shared" ref="AF358:AF364" si="149">AD358*AE358</f>
        <v>0</v>
      </c>
      <c r="AG358" s="361"/>
      <c r="AH358" s="221"/>
    </row>
    <row r="359" spans="1:41" s="193" customFormat="1" ht="50.1" customHeight="1" thickBot="1">
      <c r="A359" s="489"/>
      <c r="B359" s="402" t="s">
        <v>457</v>
      </c>
      <c r="C359" s="114" t="s">
        <v>771</v>
      </c>
      <c r="D359" s="93">
        <v>10</v>
      </c>
      <c r="E359" s="8"/>
      <c r="F359" s="256"/>
      <c r="G359" s="256"/>
      <c r="H359" s="256"/>
      <c r="I359" s="256"/>
      <c r="J359" s="112"/>
      <c r="K359" s="112"/>
      <c r="L359" s="112"/>
      <c r="M359" s="112"/>
      <c r="N359" s="112"/>
      <c r="O359" s="127"/>
      <c r="P359" s="127"/>
      <c r="Q359" s="127"/>
      <c r="R359" s="127"/>
      <c r="S359" s="112"/>
      <c r="T359" s="112"/>
      <c r="U359" s="112"/>
      <c r="V359" s="127"/>
      <c r="W359" s="127"/>
      <c r="X359" s="127"/>
      <c r="Y359" s="127"/>
      <c r="Z359" s="127"/>
      <c r="AA359" s="127"/>
      <c r="AB359" s="127"/>
      <c r="AC359" s="127"/>
      <c r="AD359" s="255">
        <f t="shared" si="148"/>
        <v>0</v>
      </c>
      <c r="AE359" s="343">
        <v>3.09</v>
      </c>
      <c r="AF359" s="261">
        <f t="shared" si="149"/>
        <v>0</v>
      </c>
      <c r="AG359" s="361"/>
      <c r="AH359" s="221"/>
      <c r="AN359"/>
      <c r="AO359"/>
    </row>
    <row r="360" spans="1:41" s="74" customFormat="1" ht="50.1" customHeight="1" thickBot="1">
      <c r="A360" s="489"/>
      <c r="B360" s="402" t="s">
        <v>458</v>
      </c>
      <c r="C360" s="114" t="s">
        <v>772</v>
      </c>
      <c r="D360" s="93">
        <v>10</v>
      </c>
      <c r="E360" s="8"/>
      <c r="F360" s="256"/>
      <c r="G360" s="256"/>
      <c r="H360" s="256"/>
      <c r="I360" s="256"/>
      <c r="J360" s="112"/>
      <c r="K360" s="112"/>
      <c r="L360" s="112"/>
      <c r="M360" s="112"/>
      <c r="N360" s="112"/>
      <c r="O360" s="127"/>
      <c r="P360" s="127"/>
      <c r="Q360" s="127"/>
      <c r="R360" s="127"/>
      <c r="S360" s="112"/>
      <c r="T360" s="112"/>
      <c r="U360" s="112"/>
      <c r="V360" s="127"/>
      <c r="W360" s="127"/>
      <c r="X360" s="127"/>
      <c r="Y360" s="127"/>
      <c r="Z360" s="127"/>
      <c r="AA360" s="127"/>
      <c r="AB360" s="127"/>
      <c r="AC360" s="127"/>
      <c r="AD360" s="255">
        <f t="shared" si="148"/>
        <v>0</v>
      </c>
      <c r="AE360" s="343">
        <v>4.5199999999999996</v>
      </c>
      <c r="AF360" s="261">
        <f t="shared" si="149"/>
        <v>0</v>
      </c>
      <c r="AG360" s="361"/>
      <c r="AH360" s="221"/>
      <c r="AN360"/>
      <c r="AO360"/>
    </row>
    <row r="361" spans="1:41" ht="50.1" customHeight="1" thickBot="1">
      <c r="A361" s="489"/>
      <c r="B361" s="402" t="s">
        <v>459</v>
      </c>
      <c r="C361" s="114" t="s">
        <v>773</v>
      </c>
      <c r="D361" s="93">
        <v>10</v>
      </c>
      <c r="E361" s="8"/>
      <c r="F361" s="256"/>
      <c r="G361" s="256"/>
      <c r="H361" s="256"/>
      <c r="I361" s="256"/>
      <c r="J361" s="112"/>
      <c r="K361" s="112"/>
      <c r="L361" s="112"/>
      <c r="M361" s="112"/>
      <c r="N361" s="112"/>
      <c r="O361" s="127"/>
      <c r="P361" s="127"/>
      <c r="Q361" s="127"/>
      <c r="R361" s="127"/>
      <c r="S361" s="112"/>
      <c r="T361" s="112"/>
      <c r="U361" s="112"/>
      <c r="V361" s="127"/>
      <c r="W361" s="127"/>
      <c r="X361" s="127"/>
      <c r="Y361" s="127"/>
      <c r="Z361" s="127"/>
      <c r="AA361" s="127"/>
      <c r="AB361" s="127"/>
      <c r="AC361" s="127"/>
      <c r="AD361" s="255">
        <f t="shared" si="148"/>
        <v>0</v>
      </c>
      <c r="AE361" s="343">
        <v>5.87</v>
      </c>
      <c r="AF361" s="261">
        <f t="shared" si="149"/>
        <v>0</v>
      </c>
      <c r="AG361" s="361"/>
      <c r="AH361" s="221"/>
    </row>
    <row r="362" spans="1:41" ht="50.1" customHeight="1" thickBot="1">
      <c r="A362" s="489"/>
      <c r="B362" s="402" t="s">
        <v>460</v>
      </c>
      <c r="C362" s="114" t="s">
        <v>774</v>
      </c>
      <c r="D362" s="93">
        <v>5</v>
      </c>
      <c r="E362" s="8"/>
      <c r="F362" s="256"/>
      <c r="G362" s="256"/>
      <c r="H362" s="256"/>
      <c r="I362" s="256"/>
      <c r="J362" s="112"/>
      <c r="K362" s="112"/>
      <c r="L362" s="112"/>
      <c r="M362" s="112"/>
      <c r="N362" s="112"/>
      <c r="O362" s="127"/>
      <c r="P362" s="127"/>
      <c r="Q362" s="127"/>
      <c r="R362" s="127"/>
      <c r="S362" s="112"/>
      <c r="T362" s="112"/>
      <c r="U362" s="112"/>
      <c r="V362" s="127"/>
      <c r="W362" s="127"/>
      <c r="X362" s="127"/>
      <c r="Y362" s="127"/>
      <c r="Z362" s="127"/>
      <c r="AA362" s="127"/>
      <c r="AB362" s="127"/>
      <c r="AC362" s="127"/>
      <c r="AD362" s="255">
        <f t="shared" si="148"/>
        <v>0</v>
      </c>
      <c r="AE362" s="343">
        <v>7.1</v>
      </c>
      <c r="AF362" s="261">
        <f t="shared" si="149"/>
        <v>0</v>
      </c>
      <c r="AG362" s="361"/>
      <c r="AH362" s="221"/>
    </row>
    <row r="363" spans="1:41" ht="50.1" customHeight="1" thickBot="1">
      <c r="A363" s="489"/>
      <c r="B363" s="402" t="s">
        <v>461</v>
      </c>
      <c r="C363" s="114" t="s">
        <v>775</v>
      </c>
      <c r="D363" s="93">
        <v>5</v>
      </c>
      <c r="E363" s="8"/>
      <c r="F363" s="256"/>
      <c r="G363" s="256"/>
      <c r="H363" s="256"/>
      <c r="I363" s="256"/>
      <c r="J363" s="112"/>
      <c r="K363" s="112"/>
      <c r="L363" s="112"/>
      <c r="M363" s="112"/>
      <c r="N363" s="112"/>
      <c r="O363" s="127"/>
      <c r="P363" s="127"/>
      <c r="Q363" s="127"/>
      <c r="R363" s="127"/>
      <c r="S363" s="112"/>
      <c r="T363" s="112"/>
      <c r="U363" s="112"/>
      <c r="V363" s="127"/>
      <c r="W363" s="127"/>
      <c r="X363" s="127"/>
      <c r="Y363" s="127"/>
      <c r="Z363" s="127"/>
      <c r="AA363" s="127"/>
      <c r="AB363" s="127"/>
      <c r="AC363" s="127"/>
      <c r="AD363" s="255">
        <f t="shared" si="148"/>
        <v>0</v>
      </c>
      <c r="AE363" s="343">
        <v>8.65</v>
      </c>
      <c r="AF363" s="261">
        <f t="shared" si="149"/>
        <v>0</v>
      </c>
      <c r="AG363" s="361"/>
      <c r="AH363" s="221"/>
    </row>
    <row r="364" spans="1:41" s="193" customFormat="1" ht="50.1" customHeight="1" thickBot="1">
      <c r="A364" s="490"/>
      <c r="B364" s="402" t="s">
        <v>462</v>
      </c>
      <c r="C364" s="114" t="s">
        <v>776</v>
      </c>
      <c r="D364" s="93">
        <v>5</v>
      </c>
      <c r="E364" s="8"/>
      <c r="F364" s="256"/>
      <c r="G364" s="256"/>
      <c r="H364" s="256"/>
      <c r="I364" s="256"/>
      <c r="J364" s="112"/>
      <c r="K364" s="112"/>
      <c r="L364" s="112"/>
      <c r="M364" s="112"/>
      <c r="N364" s="112"/>
      <c r="O364" s="112"/>
      <c r="P364" s="127"/>
      <c r="Q364" s="127"/>
      <c r="R364" s="127"/>
      <c r="S364" s="112"/>
      <c r="T364" s="112"/>
      <c r="U364" s="112"/>
      <c r="V364" s="127"/>
      <c r="W364" s="127"/>
      <c r="X364" s="127"/>
      <c r="Y364" s="127"/>
      <c r="Z364" s="127"/>
      <c r="AA364" s="127"/>
      <c r="AB364" s="127"/>
      <c r="AC364" s="127"/>
      <c r="AD364" s="255">
        <f t="shared" si="148"/>
        <v>0</v>
      </c>
      <c r="AE364" s="343">
        <v>9.77</v>
      </c>
      <c r="AF364" s="261">
        <f t="shared" si="149"/>
        <v>0</v>
      </c>
      <c r="AG364" s="361"/>
      <c r="AH364" s="221"/>
      <c r="AN364"/>
      <c r="AO364"/>
    </row>
    <row r="365" spans="1:41" s="74" customFormat="1" ht="50.1" customHeight="1" thickBot="1">
      <c r="A365" s="468" t="s">
        <v>476</v>
      </c>
      <c r="B365" s="469"/>
      <c r="C365" s="470"/>
      <c r="D365" s="477" t="s">
        <v>477</v>
      </c>
      <c r="E365" s="4"/>
      <c r="F365" s="91" t="s">
        <v>479</v>
      </c>
      <c r="G365" s="91" t="s">
        <v>482</v>
      </c>
      <c r="H365" s="91" t="s">
        <v>487</v>
      </c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26"/>
      <c r="W365" s="126"/>
      <c r="X365" s="126"/>
      <c r="Y365" s="126"/>
      <c r="Z365" s="126"/>
      <c r="AA365" s="126"/>
      <c r="AB365" s="126"/>
      <c r="AC365" s="126"/>
      <c r="AD365" s="32" t="s">
        <v>2</v>
      </c>
      <c r="AE365" s="341" t="s">
        <v>312</v>
      </c>
      <c r="AF365" s="260" t="s">
        <v>313</v>
      </c>
      <c r="AG365" s="361"/>
      <c r="AH365" s="221"/>
      <c r="AN365"/>
      <c r="AO365"/>
    </row>
    <row r="366" spans="1:41" ht="50.1" customHeight="1" thickBot="1">
      <c r="A366" s="471"/>
      <c r="B366" s="472"/>
      <c r="C366" s="473"/>
      <c r="D366" s="478"/>
      <c r="E366" s="88"/>
      <c r="F366" s="92" t="s">
        <v>4</v>
      </c>
      <c r="G366" s="92" t="s">
        <v>5</v>
      </c>
      <c r="H366" s="92" t="s">
        <v>285</v>
      </c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26"/>
      <c r="W366" s="126"/>
      <c r="X366" s="126"/>
      <c r="Y366" s="126"/>
      <c r="Z366" s="126"/>
      <c r="AA366" s="126"/>
      <c r="AB366" s="126"/>
      <c r="AC366" s="126"/>
      <c r="AD366" s="35"/>
      <c r="AE366" s="342"/>
      <c r="AF366" s="265"/>
      <c r="AG366" s="361"/>
      <c r="AH366" s="221"/>
    </row>
    <row r="367" spans="1:41" ht="43.5" customHeight="1" thickBot="1">
      <c r="A367" s="474"/>
      <c r="B367" s="475"/>
      <c r="C367" s="476"/>
      <c r="D367" s="479"/>
      <c r="E367" s="89"/>
      <c r="F367" s="7"/>
      <c r="G367" s="16"/>
      <c r="H367" s="65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26"/>
      <c r="W367" s="126"/>
      <c r="X367" s="126"/>
      <c r="Y367" s="126"/>
      <c r="Z367" s="126"/>
      <c r="AA367" s="126"/>
      <c r="AB367" s="126"/>
      <c r="AC367" s="126"/>
      <c r="AD367" s="36">
        <f>SUM(AD368:AD374)</f>
        <v>0</v>
      </c>
      <c r="AE367" s="36"/>
      <c r="AF367" s="450">
        <f t="shared" ref="AF367" si="150">SUM(AF368:AF374)</f>
        <v>0</v>
      </c>
      <c r="AG367" s="444">
        <f>AF367</f>
        <v>0</v>
      </c>
      <c r="AH367" s="221"/>
    </row>
    <row r="368" spans="1:41" ht="50.1" customHeight="1" thickBot="1">
      <c r="A368" s="518"/>
      <c r="B368" s="402" t="s">
        <v>345</v>
      </c>
      <c r="C368" s="114" t="s">
        <v>352</v>
      </c>
      <c r="D368" s="93">
        <v>10</v>
      </c>
      <c r="E368" s="8"/>
      <c r="F368" s="256"/>
      <c r="G368" s="256"/>
      <c r="H368" s="256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27"/>
      <c r="W368" s="127"/>
      <c r="X368" s="127"/>
      <c r="Y368" s="127"/>
      <c r="Z368" s="127"/>
      <c r="AA368" s="127"/>
      <c r="AB368" s="127"/>
      <c r="AC368" s="127"/>
      <c r="AD368" s="255">
        <f>SUM(ROUNDUP(F368/D368,0),ROUNDUP(G368/D368,0),ROUNDUP(I368/D368,0),ROUNDUP(H368/D368,0),ROUNDUP(K368/D368,0),ROUNDUP(L368/D368,0),ROUNDUP(M368/D368,0),ROUNDUP(N368/D368,0),ROUNDUP(O368/D368,0),ROUNDUP(P368/D368,0),ROUNDUP(Q368/D368,0),ROUNDUP(R368/D368,0),ROUNDUP(S368/D368,0),ROUNDUP(T368/D368,0),ROUNDUP(U368/D368,0),ROUNDUP(V368/D368,0),ROUNDUP(W368/D368,0),ROUNDUP(X368/D368,0),ROUNDUP(Y368/D368,0),ROUNDUP(Z368/D368,0),ROUNDUP(AA368/D368,0),ROUNDUP(AB368/D368,0),ROUNDUP(AC368/D368,0))*D368</f>
        <v>0</v>
      </c>
      <c r="AE368" s="343">
        <v>1.9</v>
      </c>
      <c r="AF368" s="261">
        <f t="shared" ref="AF368:AF374" si="151">AD368*AE368</f>
        <v>0</v>
      </c>
      <c r="AG368" s="361"/>
      <c r="AH368" s="221"/>
    </row>
    <row r="369" spans="1:41" s="193" customFormat="1" ht="50.1" customHeight="1" thickBot="1">
      <c r="A369" s="489"/>
      <c r="B369" s="402" t="s">
        <v>346</v>
      </c>
      <c r="C369" s="114" t="s">
        <v>353</v>
      </c>
      <c r="D369" s="93">
        <v>10</v>
      </c>
      <c r="E369" s="8"/>
      <c r="F369" s="256"/>
      <c r="G369" s="256"/>
      <c r="H369" s="256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27"/>
      <c r="W369" s="127"/>
      <c r="X369" s="127"/>
      <c r="Y369" s="127"/>
      <c r="Z369" s="127"/>
      <c r="AA369" s="127"/>
      <c r="AB369" s="127"/>
      <c r="AC369" s="127"/>
      <c r="AD369" s="255">
        <f t="shared" ref="AD369:AD374" si="152">SUM(ROUNDUP(F369/D369,0),ROUNDUP(G369/D369,0),ROUNDUP(I369/D369,0),ROUNDUP(H369/D369,0),ROUNDUP(K369/D369,0),ROUNDUP(L369/D369,0),ROUNDUP(M369/D369,0),ROUNDUP(N369/D369,0),ROUNDUP(O369/D369,0),ROUNDUP(P369/D369,0),ROUNDUP(Q369/D369,0),ROUNDUP(R369/D369,0),ROUNDUP(S369/D369,0),ROUNDUP(T369/D369,0),ROUNDUP(U369/D369,0),ROUNDUP(V369/D369,0),ROUNDUP(W369/D369,0),ROUNDUP(X369/D369,0),ROUNDUP(Y369/D369,0),ROUNDUP(Z369/D369,0),ROUNDUP(AA369/D369,0),ROUNDUP(AB369/D369,0),ROUNDUP(AC369/D369,0))*D369</f>
        <v>0</v>
      </c>
      <c r="AE369" s="343">
        <v>2.79</v>
      </c>
      <c r="AF369" s="261">
        <f t="shared" si="151"/>
        <v>0</v>
      </c>
      <c r="AG369" s="361"/>
      <c r="AH369" s="218"/>
      <c r="AI369" s="221"/>
      <c r="AN369"/>
      <c r="AO369"/>
    </row>
    <row r="370" spans="1:41" s="74" customFormat="1" ht="50.1" customHeight="1" thickBot="1">
      <c r="A370" s="489"/>
      <c r="B370" s="402" t="s">
        <v>347</v>
      </c>
      <c r="C370" s="114" t="s">
        <v>354</v>
      </c>
      <c r="D370" s="93">
        <v>10</v>
      </c>
      <c r="E370" s="8"/>
      <c r="F370" s="256"/>
      <c r="G370" s="256"/>
      <c r="H370" s="256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27"/>
      <c r="W370" s="127"/>
      <c r="X370" s="127"/>
      <c r="Y370" s="127"/>
      <c r="Z370" s="127"/>
      <c r="AA370" s="127"/>
      <c r="AB370" s="127"/>
      <c r="AC370" s="127"/>
      <c r="AD370" s="255">
        <f t="shared" si="152"/>
        <v>0</v>
      </c>
      <c r="AE370" s="343">
        <v>3.79</v>
      </c>
      <c r="AF370" s="261">
        <f t="shared" si="151"/>
        <v>0</v>
      </c>
      <c r="AG370" s="361"/>
      <c r="AH370" s="219"/>
      <c r="AI370" s="221"/>
      <c r="AN370"/>
      <c r="AO370"/>
    </row>
    <row r="371" spans="1:41" ht="50.1" customHeight="1" thickBot="1">
      <c r="A371" s="489"/>
      <c r="B371" s="402" t="s">
        <v>348</v>
      </c>
      <c r="C371" s="114" t="s">
        <v>355</v>
      </c>
      <c r="D371" s="93">
        <v>10</v>
      </c>
      <c r="E371" s="8"/>
      <c r="F371" s="256"/>
      <c r="G371" s="256"/>
      <c r="H371" s="256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27"/>
      <c r="W371" s="127"/>
      <c r="X371" s="127"/>
      <c r="Y371" s="127"/>
      <c r="Z371" s="127"/>
      <c r="AA371" s="127"/>
      <c r="AB371" s="127"/>
      <c r="AC371" s="127"/>
      <c r="AD371" s="255">
        <f t="shared" si="152"/>
        <v>0</v>
      </c>
      <c r="AE371" s="343">
        <v>4.9000000000000004</v>
      </c>
      <c r="AF371" s="261">
        <f t="shared" si="151"/>
        <v>0</v>
      </c>
      <c r="AG371" s="361"/>
      <c r="AH371" s="216"/>
      <c r="AI371" s="221"/>
    </row>
    <row r="372" spans="1:41" ht="50.1" customHeight="1" thickBot="1">
      <c r="A372" s="489"/>
      <c r="B372" s="402" t="s">
        <v>349</v>
      </c>
      <c r="C372" s="114" t="s">
        <v>356</v>
      </c>
      <c r="D372" s="93">
        <v>5</v>
      </c>
      <c r="E372" s="8"/>
      <c r="F372" s="256"/>
      <c r="G372" s="256"/>
      <c r="H372" s="256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27"/>
      <c r="W372" s="127"/>
      <c r="X372" s="127"/>
      <c r="Y372" s="127"/>
      <c r="Z372" s="127"/>
      <c r="AA372" s="127"/>
      <c r="AB372" s="127"/>
      <c r="AC372" s="127"/>
      <c r="AD372" s="255">
        <f t="shared" si="152"/>
        <v>0</v>
      </c>
      <c r="AE372" s="343">
        <v>5.87</v>
      </c>
      <c r="AF372" s="261">
        <f t="shared" si="151"/>
        <v>0</v>
      </c>
      <c r="AG372" s="361"/>
      <c r="AH372" s="217"/>
      <c r="AI372" s="221"/>
    </row>
    <row r="373" spans="1:41" s="193" customFormat="1" ht="50.1" customHeight="1" thickBot="1">
      <c r="A373" s="489"/>
      <c r="B373" s="402" t="s">
        <v>350</v>
      </c>
      <c r="C373" s="114" t="s">
        <v>357</v>
      </c>
      <c r="D373" s="93">
        <v>5</v>
      </c>
      <c r="E373" s="8"/>
      <c r="F373" s="256"/>
      <c r="G373" s="256"/>
      <c r="H373" s="256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27"/>
      <c r="W373" s="127"/>
      <c r="X373" s="127"/>
      <c r="Y373" s="127"/>
      <c r="Z373" s="127"/>
      <c r="AA373" s="127"/>
      <c r="AB373" s="127"/>
      <c r="AC373" s="127"/>
      <c r="AD373" s="255">
        <f t="shared" si="152"/>
        <v>0</v>
      </c>
      <c r="AE373" s="343">
        <v>7.22</v>
      </c>
      <c r="AF373" s="261">
        <f t="shared" si="151"/>
        <v>0</v>
      </c>
      <c r="AG373" s="361"/>
      <c r="AH373" s="221"/>
      <c r="AN373"/>
      <c r="AO373"/>
    </row>
    <row r="374" spans="1:41" s="74" customFormat="1" ht="50.1" customHeight="1" thickBot="1">
      <c r="A374" s="490"/>
      <c r="B374" s="402" t="s">
        <v>351</v>
      </c>
      <c r="C374" s="114" t="s">
        <v>358</v>
      </c>
      <c r="D374" s="93">
        <v>5</v>
      </c>
      <c r="E374" s="8"/>
      <c r="F374" s="256"/>
      <c r="G374" s="256"/>
      <c r="H374" s="256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27"/>
      <c r="W374" s="127"/>
      <c r="X374" s="127"/>
      <c r="Y374" s="127"/>
      <c r="Z374" s="127"/>
      <c r="AA374" s="127"/>
      <c r="AB374" s="127"/>
      <c r="AC374" s="127"/>
      <c r="AD374" s="255">
        <f t="shared" si="152"/>
        <v>0</v>
      </c>
      <c r="AE374" s="343">
        <v>8.17</v>
      </c>
      <c r="AF374" s="261">
        <f t="shared" si="151"/>
        <v>0</v>
      </c>
      <c r="AG374" s="361"/>
      <c r="AH374" s="221"/>
      <c r="AN374"/>
      <c r="AO374"/>
    </row>
    <row r="375" spans="1:41" ht="35.1" customHeight="1" thickBot="1">
      <c r="A375" s="468" t="s">
        <v>476</v>
      </c>
      <c r="B375" s="469"/>
      <c r="C375" s="470"/>
      <c r="D375" s="477" t="s">
        <v>477</v>
      </c>
      <c r="E375" s="78"/>
      <c r="F375" s="91" t="s">
        <v>479</v>
      </c>
      <c r="G375" s="91" t="s">
        <v>489</v>
      </c>
      <c r="H375" s="91" t="s">
        <v>488</v>
      </c>
      <c r="I375" s="99" t="s">
        <v>491</v>
      </c>
      <c r="J375" s="224" t="s">
        <v>538</v>
      </c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28"/>
      <c r="W375" s="128"/>
      <c r="X375" s="128"/>
      <c r="Y375" s="128"/>
      <c r="Z375" s="128"/>
      <c r="AA375" s="128"/>
      <c r="AB375" s="128"/>
      <c r="AC375" s="128"/>
      <c r="AD375" s="32" t="s">
        <v>2</v>
      </c>
      <c r="AE375" s="341" t="s">
        <v>312</v>
      </c>
      <c r="AF375" s="260" t="s">
        <v>313</v>
      </c>
      <c r="AG375" s="361"/>
      <c r="AH375" s="221"/>
    </row>
    <row r="376" spans="1:41" ht="35.1" customHeight="1" thickBot="1">
      <c r="A376" s="471"/>
      <c r="B376" s="472"/>
      <c r="C376" s="473"/>
      <c r="D376" s="478"/>
      <c r="E376" s="151"/>
      <c r="F376" s="92" t="s">
        <v>4</v>
      </c>
      <c r="G376" s="92" t="s">
        <v>55</v>
      </c>
      <c r="H376" s="92" t="s">
        <v>366</v>
      </c>
      <c r="I376" s="92" t="s">
        <v>7</v>
      </c>
      <c r="J376" s="92" t="s">
        <v>344</v>
      </c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35"/>
      <c r="AE376" s="342"/>
      <c r="AF376" s="265"/>
      <c r="AG376" s="361"/>
      <c r="AH376" s="221"/>
    </row>
    <row r="377" spans="1:41" ht="35.1" customHeight="1" thickBot="1">
      <c r="A377" s="474"/>
      <c r="B377" s="475"/>
      <c r="C377" s="476"/>
      <c r="D377" s="479"/>
      <c r="E377" s="79"/>
      <c r="F377" s="7"/>
      <c r="G377" s="7"/>
      <c r="H377" s="64"/>
      <c r="I377" s="7"/>
      <c r="J377" s="7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36">
        <f>SUM(AD378:AD384)</f>
        <v>0</v>
      </c>
      <c r="AE377" s="36"/>
      <c r="AF377" s="450">
        <f t="shared" ref="AF377" si="153">SUM(AF378:AF384)</f>
        <v>0</v>
      </c>
      <c r="AG377" s="444">
        <f>AF377</f>
        <v>0</v>
      </c>
      <c r="AH377" s="221"/>
    </row>
    <row r="378" spans="1:41" s="193" customFormat="1" ht="50.1" customHeight="1" thickBot="1">
      <c r="A378" s="489"/>
      <c r="B378" s="404" t="s">
        <v>359</v>
      </c>
      <c r="C378" s="116" t="s">
        <v>780</v>
      </c>
      <c r="D378" s="150">
        <v>10</v>
      </c>
      <c r="E378" s="19"/>
      <c r="F378" s="256"/>
      <c r="G378" s="256"/>
      <c r="H378" s="256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255">
        <f t="shared" ref="AD378:AD384" si="154">SUM(ROUNDUP(F378/D378,0),ROUNDUP(G378/D378,0),ROUNDUP(H378/D378,0),ROUNDUP(I378/D378,0),ROUNDUP(J378/D378,0),ROUNDUP(K378/D378,0),ROUNDUP(L378/D378,0),ROUNDUP(M378/D378,0),ROUNDUP(N378/D378,0),ROUNDUP(O378/D378,0),ROUNDUP(P378/D378,0),ROUNDUP(Q378/D378,0),ROUNDUP(R378/D378,0),ROUNDUP(S378/D378,0),ROUNDUP(T378/D378,0),ROUNDUP(U378/D378,0),ROUNDUP(V378/D378,0),ROUNDUP(W378/D378,0),ROUNDUP(X378/D378,0),ROUNDUP(Y378/D378,0),ROUNDUP(Z378/D378,0),ROUNDUP(AA378/D378,0),ROUNDUP(AB378/D378,0),ROUNDUP(AC378/D378,0))*D378</f>
        <v>0</v>
      </c>
      <c r="AE378" s="343">
        <v>1.91</v>
      </c>
      <c r="AF378" s="261">
        <f t="shared" ref="AF378:AF384" si="155">AD378*AE378</f>
        <v>0</v>
      </c>
      <c r="AG378" s="361"/>
      <c r="AH378" s="221"/>
      <c r="AN378"/>
      <c r="AO378"/>
    </row>
    <row r="379" spans="1:41" s="193" customFormat="1" ht="50.1" customHeight="1" thickBot="1">
      <c r="A379" s="489"/>
      <c r="B379" s="404" t="s">
        <v>360</v>
      </c>
      <c r="C379" s="116" t="s">
        <v>781</v>
      </c>
      <c r="D379" s="150">
        <v>10</v>
      </c>
      <c r="E379" s="19"/>
      <c r="F379" s="256"/>
      <c r="G379" s="256"/>
      <c r="H379" s="256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255">
        <f t="shared" si="154"/>
        <v>0</v>
      </c>
      <c r="AE379" s="343">
        <v>2.52</v>
      </c>
      <c r="AF379" s="261">
        <f t="shared" si="155"/>
        <v>0</v>
      </c>
      <c r="AG379" s="361"/>
      <c r="AH379" s="221"/>
      <c r="AN379"/>
      <c r="AO379"/>
    </row>
    <row r="380" spans="1:41" ht="50.1" customHeight="1" thickBot="1">
      <c r="A380" s="489"/>
      <c r="B380" s="404" t="s">
        <v>361</v>
      </c>
      <c r="C380" s="116" t="s">
        <v>782</v>
      </c>
      <c r="D380" s="150">
        <v>10</v>
      </c>
      <c r="E380" s="19"/>
      <c r="F380" s="256"/>
      <c r="G380" s="256"/>
      <c r="H380" s="256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255">
        <f t="shared" si="154"/>
        <v>0</v>
      </c>
      <c r="AE380" s="343">
        <v>3.39</v>
      </c>
      <c r="AF380" s="261">
        <f t="shared" si="155"/>
        <v>0</v>
      </c>
      <c r="AG380" s="361"/>
      <c r="AH380" s="221"/>
    </row>
    <row r="381" spans="1:41" ht="50.1" customHeight="1" thickBot="1">
      <c r="A381" s="489"/>
      <c r="B381" s="404" t="s">
        <v>362</v>
      </c>
      <c r="C381" s="116" t="s">
        <v>783</v>
      </c>
      <c r="D381" s="150">
        <v>10</v>
      </c>
      <c r="E381" s="19"/>
      <c r="F381" s="256"/>
      <c r="G381" s="256"/>
      <c r="H381" s="256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255">
        <f t="shared" si="154"/>
        <v>0</v>
      </c>
      <c r="AE381" s="343">
        <v>4.26</v>
      </c>
      <c r="AF381" s="261">
        <f t="shared" si="155"/>
        <v>0</v>
      </c>
      <c r="AG381" s="361"/>
      <c r="AH381" s="221"/>
    </row>
    <row r="382" spans="1:41" ht="50.1" customHeight="1" thickBot="1">
      <c r="A382" s="489"/>
      <c r="B382" s="404" t="s">
        <v>363</v>
      </c>
      <c r="C382" s="116" t="s">
        <v>784</v>
      </c>
      <c r="D382" s="150">
        <v>10</v>
      </c>
      <c r="E382" s="19"/>
      <c r="F382" s="256"/>
      <c r="G382" s="256"/>
      <c r="H382" s="256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255">
        <f t="shared" si="154"/>
        <v>0</v>
      </c>
      <c r="AE382" s="343">
        <v>5.62</v>
      </c>
      <c r="AF382" s="261">
        <f t="shared" si="155"/>
        <v>0</v>
      </c>
      <c r="AG382" s="361"/>
      <c r="AH382" s="221"/>
    </row>
    <row r="383" spans="1:41" ht="50.1" customHeight="1" thickBot="1">
      <c r="A383" s="489"/>
      <c r="B383" s="404" t="s">
        <v>364</v>
      </c>
      <c r="C383" s="116" t="s">
        <v>785</v>
      </c>
      <c r="D383" s="150">
        <v>5</v>
      </c>
      <c r="E383" s="19"/>
      <c r="F383" s="256"/>
      <c r="G383" s="256"/>
      <c r="H383" s="256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255">
        <f t="shared" si="154"/>
        <v>0</v>
      </c>
      <c r="AE383" s="343">
        <v>8.7899999999999991</v>
      </c>
      <c r="AF383" s="261">
        <f t="shared" si="155"/>
        <v>0</v>
      </c>
      <c r="AG383" s="361"/>
      <c r="AH383" s="221"/>
    </row>
    <row r="384" spans="1:41" ht="50.1" customHeight="1" thickBot="1">
      <c r="A384" s="489"/>
      <c r="B384" s="415" t="s">
        <v>365</v>
      </c>
      <c r="C384" s="116" t="s">
        <v>786</v>
      </c>
      <c r="D384" s="161">
        <v>5</v>
      </c>
      <c r="E384" s="80"/>
      <c r="F384" s="256"/>
      <c r="G384" s="256"/>
      <c r="H384" s="256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255">
        <f t="shared" si="154"/>
        <v>0</v>
      </c>
      <c r="AE384" s="343">
        <v>11.92</v>
      </c>
      <c r="AF384" s="261">
        <f t="shared" si="155"/>
        <v>0</v>
      </c>
      <c r="AG384" s="361"/>
      <c r="AH384" s="221"/>
    </row>
    <row r="385" spans="1:41" s="193" customFormat="1" ht="50.1" customHeight="1" thickBot="1">
      <c r="A385" s="468" t="s">
        <v>476</v>
      </c>
      <c r="B385" s="469"/>
      <c r="C385" s="470"/>
      <c r="D385" s="477" t="s">
        <v>477</v>
      </c>
      <c r="E385" s="77"/>
      <c r="F385" s="91" t="s">
        <v>479</v>
      </c>
      <c r="G385" s="91" t="s">
        <v>489</v>
      </c>
      <c r="H385" s="100" t="s">
        <v>488</v>
      </c>
      <c r="I385" s="99" t="s">
        <v>491</v>
      </c>
      <c r="J385" s="91" t="s">
        <v>537</v>
      </c>
      <c r="K385" s="224" t="s">
        <v>538</v>
      </c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28"/>
      <c r="X385" s="128"/>
      <c r="Y385" s="128"/>
      <c r="Z385" s="128"/>
      <c r="AA385" s="128"/>
      <c r="AB385" s="128"/>
      <c r="AC385" s="128"/>
      <c r="AD385" s="32" t="s">
        <v>2</v>
      </c>
      <c r="AE385" s="341" t="s">
        <v>312</v>
      </c>
      <c r="AF385" s="260" t="s">
        <v>313</v>
      </c>
      <c r="AG385" s="361"/>
      <c r="AH385" s="221"/>
      <c r="AN385"/>
      <c r="AO385"/>
    </row>
    <row r="386" spans="1:41" s="193" customFormat="1" ht="50.1" customHeight="1" thickBot="1">
      <c r="A386" s="471"/>
      <c r="B386" s="472"/>
      <c r="C386" s="473"/>
      <c r="D386" s="478"/>
      <c r="E386" s="78"/>
      <c r="F386" s="92" t="s">
        <v>4</v>
      </c>
      <c r="G386" s="92" t="s">
        <v>55</v>
      </c>
      <c r="H386" s="92" t="s">
        <v>366</v>
      </c>
      <c r="I386" s="92" t="s">
        <v>7</v>
      </c>
      <c r="J386" s="92" t="s">
        <v>343</v>
      </c>
      <c r="K386" s="92" t="s">
        <v>344</v>
      </c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29"/>
      <c r="X386" s="129"/>
      <c r="Y386" s="129"/>
      <c r="Z386" s="129"/>
      <c r="AA386" s="129"/>
      <c r="AB386" s="129"/>
      <c r="AC386" s="129"/>
      <c r="AD386" s="37"/>
      <c r="AE386" s="342"/>
      <c r="AF386" s="260"/>
      <c r="AG386" s="361"/>
      <c r="AH386" s="221"/>
      <c r="AN386"/>
      <c r="AO386"/>
    </row>
    <row r="387" spans="1:41" ht="44.1" customHeight="1" thickBot="1">
      <c r="A387" s="474"/>
      <c r="B387" s="475"/>
      <c r="C387" s="476"/>
      <c r="D387" s="479"/>
      <c r="E387" s="79"/>
      <c r="F387" s="7"/>
      <c r="G387" s="85"/>
      <c r="H387" s="64"/>
      <c r="I387" s="7"/>
      <c r="J387" s="86"/>
      <c r="K387" s="6"/>
      <c r="L387" s="131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33">
        <f>SUM(AD388:AD389)</f>
        <v>0</v>
      </c>
      <c r="AE387" s="33"/>
      <c r="AF387" s="445">
        <f t="shared" ref="AF387" si="156">SUM(AF388:AF389)</f>
        <v>0</v>
      </c>
      <c r="AG387" s="444">
        <f>AF387</f>
        <v>0</v>
      </c>
      <c r="AH387" s="221"/>
    </row>
    <row r="388" spans="1:41" ht="99.95" customHeight="1" thickBot="1">
      <c r="A388" s="518"/>
      <c r="B388" s="402" t="s">
        <v>409</v>
      </c>
      <c r="C388" s="114" t="s">
        <v>787</v>
      </c>
      <c r="D388" s="93">
        <v>10</v>
      </c>
      <c r="E388" s="8"/>
      <c r="F388" s="256"/>
      <c r="G388" s="256"/>
      <c r="H388" s="256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255">
        <f t="shared" ref="AD388:AD389" si="157">SUM(ROUNDUP(F388/D388,0),ROUNDUP(G388/D388,0),ROUNDUP(H388/D388,0),ROUNDUP(I388/D388,0),ROUNDUP(J388/D388,0),ROUNDUP(K388/D388,0),ROUNDUP(L388/D388,0),ROUNDUP(M388/D388,0),ROUNDUP(N388/D388,0),ROUNDUP(O388/D388,0),ROUNDUP(P388/D388,0),ROUNDUP(Q388/D388,0),ROUNDUP(R388/D388,0),ROUNDUP(S388/D388,0),ROUNDUP(T388/D388,0),ROUNDUP(U388/D388,0),ROUNDUP(V388/D388,0),ROUNDUP(W388/D388,0),ROUNDUP(X388/D388,0),ROUNDUP(Y388/D388,0),ROUNDUP(Z388/D388,0),ROUNDUP(AA388/D388,0),ROUNDUP(AB388/D388,0),ROUNDUP(AC388/D388,0))*D388</f>
        <v>0</v>
      </c>
      <c r="AE388" s="343">
        <v>3.72</v>
      </c>
      <c r="AF388" s="261">
        <f t="shared" ref="AF388:AF389" si="158">AD388*AE388</f>
        <v>0</v>
      </c>
      <c r="AG388" s="361"/>
      <c r="AH388" s="221"/>
    </row>
    <row r="389" spans="1:41" ht="99.95" customHeight="1" thickBot="1">
      <c r="A389" s="490"/>
      <c r="B389" s="402" t="s">
        <v>410</v>
      </c>
      <c r="C389" s="114" t="s">
        <v>788</v>
      </c>
      <c r="D389" s="93">
        <v>10</v>
      </c>
      <c r="E389" s="8"/>
      <c r="F389" s="256"/>
      <c r="G389" s="256"/>
      <c r="H389" s="256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255">
        <f t="shared" si="157"/>
        <v>0</v>
      </c>
      <c r="AE389" s="343">
        <v>5.66</v>
      </c>
      <c r="AF389" s="261">
        <f t="shared" si="158"/>
        <v>0</v>
      </c>
      <c r="AG389" s="361"/>
      <c r="AH389" s="221"/>
    </row>
    <row r="390" spans="1:41" ht="50.1" customHeight="1" thickBot="1">
      <c r="A390" s="468" t="s">
        <v>476</v>
      </c>
      <c r="B390" s="469"/>
      <c r="C390" s="470"/>
      <c r="D390" s="477" t="s">
        <v>477</v>
      </c>
      <c r="E390" s="320"/>
      <c r="F390" s="91" t="s">
        <v>539</v>
      </c>
      <c r="G390" s="91" t="s">
        <v>540</v>
      </c>
      <c r="H390" s="91" t="s">
        <v>541</v>
      </c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28"/>
      <c r="X390" s="128"/>
      <c r="Y390" s="128"/>
      <c r="Z390" s="128"/>
      <c r="AA390" s="128"/>
      <c r="AB390" s="128"/>
      <c r="AC390" s="128"/>
      <c r="AD390" s="32" t="s">
        <v>2</v>
      </c>
      <c r="AE390" s="341" t="s">
        <v>312</v>
      </c>
      <c r="AF390" s="260" t="s">
        <v>313</v>
      </c>
      <c r="AG390" s="361"/>
      <c r="AH390" s="221"/>
    </row>
    <row r="391" spans="1:41" ht="50.1" customHeight="1" thickBot="1">
      <c r="A391" s="471"/>
      <c r="B391" s="472"/>
      <c r="C391" s="473"/>
      <c r="D391" s="478"/>
      <c r="E391" s="321"/>
      <c r="F391" s="92" t="s">
        <v>53</v>
      </c>
      <c r="G391" s="92" t="s">
        <v>319</v>
      </c>
      <c r="H391" s="92" t="s">
        <v>283</v>
      </c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29"/>
      <c r="X391" s="129"/>
      <c r="Y391" s="129"/>
      <c r="Z391" s="129"/>
      <c r="AA391" s="129"/>
      <c r="AB391" s="129"/>
      <c r="AC391" s="129"/>
      <c r="AD391" s="37"/>
      <c r="AE391" s="342"/>
      <c r="AF391" s="260"/>
      <c r="AG391" s="361"/>
      <c r="AH391" s="221"/>
    </row>
    <row r="392" spans="1:41" ht="45" customHeight="1" thickBot="1">
      <c r="A392" s="474"/>
      <c r="B392" s="475"/>
      <c r="C392" s="476"/>
      <c r="D392" s="479"/>
      <c r="E392" s="322"/>
      <c r="F392" s="466"/>
      <c r="G392" s="93"/>
      <c r="H392" s="336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33">
        <f>SUM(AD393:AD394)</f>
        <v>0</v>
      </c>
      <c r="AE392" s="33"/>
      <c r="AF392" s="445">
        <f t="shared" ref="AF392" si="159">SUM(AF393:AF394)</f>
        <v>0</v>
      </c>
      <c r="AG392" s="444">
        <f>AF392</f>
        <v>0</v>
      </c>
      <c r="AH392" s="221"/>
    </row>
    <row r="393" spans="1:41" ht="99.95" customHeight="1" thickBot="1">
      <c r="A393" s="518"/>
      <c r="B393" s="402" t="s">
        <v>411</v>
      </c>
      <c r="C393" s="335" t="s">
        <v>789</v>
      </c>
      <c r="D393" s="93">
        <v>10</v>
      </c>
      <c r="E393" s="82"/>
      <c r="F393" s="256"/>
      <c r="G393" s="256"/>
      <c r="H393" s="256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255">
        <f t="shared" ref="AD393:AD394" si="160">SUM(ROUNDUP(F393/D393,0),ROUNDUP(G393/D393,0),ROUNDUP(H393/D393,0),ROUNDUP(I393/D393,0),ROUNDUP(J393/D393,0),ROUNDUP(K393/D393,0),ROUNDUP(L393/D393,0),ROUNDUP(M393/D393,0),ROUNDUP(N393/D393,0),ROUNDUP(O393/D393,0),ROUNDUP(P393/D393,0),ROUNDUP(Q393/D393,0),ROUNDUP(R393/D393,0),ROUNDUP(S393/D393,0),ROUNDUP(T393/D393,0),ROUNDUP(U393/D393,0),ROUNDUP(V393/D393,0),ROUNDUP(W393/D393,0),ROUNDUP(X393/D393,0),ROUNDUP(Y393/D393,0),ROUNDUP(Z393/D393,0),ROUNDUP(AA393/D393,0),ROUNDUP(AB393/D393,0),ROUNDUP(AC393/D393,0))*D393</f>
        <v>0</v>
      </c>
      <c r="AE393" s="343">
        <v>5.97</v>
      </c>
      <c r="AF393" s="261">
        <f t="shared" ref="AF393:AF394" si="161">AD393*AE393</f>
        <v>0</v>
      </c>
      <c r="AG393" s="361"/>
      <c r="AH393" s="221"/>
    </row>
    <row r="394" spans="1:41" ht="99.95" customHeight="1" thickBot="1">
      <c r="A394" s="490"/>
      <c r="B394" s="402" t="s">
        <v>412</v>
      </c>
      <c r="C394" s="335" t="s">
        <v>790</v>
      </c>
      <c r="D394" s="93">
        <v>10</v>
      </c>
      <c r="E394" s="82"/>
      <c r="F394" s="256"/>
      <c r="G394" s="256"/>
      <c r="H394" s="256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255">
        <f t="shared" si="160"/>
        <v>0</v>
      </c>
      <c r="AE394" s="343">
        <v>8.4600000000000009</v>
      </c>
      <c r="AF394" s="261">
        <f t="shared" si="161"/>
        <v>0</v>
      </c>
      <c r="AG394" s="361"/>
      <c r="AH394" s="221"/>
    </row>
    <row r="395" spans="1:41" ht="50.1" customHeight="1" thickBot="1">
      <c r="A395" s="468" t="s">
        <v>476</v>
      </c>
      <c r="B395" s="469"/>
      <c r="C395" s="470"/>
      <c r="D395" s="477" t="s">
        <v>477</v>
      </c>
      <c r="E395" s="77"/>
      <c r="F395" s="91" t="s">
        <v>479</v>
      </c>
      <c r="G395" s="91" t="s">
        <v>489</v>
      </c>
      <c r="H395" s="224" t="s">
        <v>1210</v>
      </c>
      <c r="I395" s="93" t="s">
        <v>1243</v>
      </c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28"/>
      <c r="Y395" s="128"/>
      <c r="Z395" s="128"/>
      <c r="AA395" s="128"/>
      <c r="AB395" s="128"/>
      <c r="AC395" s="128"/>
      <c r="AD395" s="32" t="s">
        <v>2</v>
      </c>
      <c r="AE395" s="341" t="s">
        <v>312</v>
      </c>
      <c r="AF395" s="260" t="s">
        <v>313</v>
      </c>
      <c r="AG395" s="361"/>
      <c r="AH395" s="221"/>
    </row>
    <row r="396" spans="1:41" ht="50.1" customHeight="1" thickBot="1">
      <c r="A396" s="471"/>
      <c r="B396" s="472"/>
      <c r="C396" s="473"/>
      <c r="D396" s="478"/>
      <c r="E396" s="78"/>
      <c r="F396" s="92" t="s">
        <v>4</v>
      </c>
      <c r="G396" s="92" t="s">
        <v>55</v>
      </c>
      <c r="H396" s="92" t="s">
        <v>6</v>
      </c>
      <c r="I396" s="92" t="s">
        <v>1209</v>
      </c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29"/>
      <c r="Y396" s="129"/>
      <c r="Z396" s="129"/>
      <c r="AA396" s="129"/>
      <c r="AB396" s="129"/>
      <c r="AC396" s="129"/>
      <c r="AD396" s="33"/>
      <c r="AE396" s="349"/>
      <c r="AF396" s="266"/>
      <c r="AG396" s="361"/>
      <c r="AH396" s="221"/>
    </row>
    <row r="397" spans="1:41" ht="43.5" customHeight="1" thickBot="1">
      <c r="A397" s="474"/>
      <c r="B397" s="475"/>
      <c r="C397" s="476"/>
      <c r="D397" s="479"/>
      <c r="E397" s="79"/>
      <c r="F397" s="7"/>
      <c r="G397" s="71"/>
      <c r="H397" s="7"/>
      <c r="I397" s="463"/>
      <c r="J397" s="131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33">
        <f>SUM(AD398)</f>
        <v>0</v>
      </c>
      <c r="AE397" s="33"/>
      <c r="AF397" s="445">
        <f t="shared" ref="AF397" si="162">SUM(AF398)</f>
        <v>0</v>
      </c>
      <c r="AG397" s="444">
        <f>AF397</f>
        <v>0</v>
      </c>
      <c r="AH397" s="221"/>
    </row>
    <row r="398" spans="1:41" ht="110.1" customHeight="1" thickBot="1">
      <c r="A398" s="166"/>
      <c r="B398" s="402" t="s">
        <v>1207</v>
      </c>
      <c r="C398" s="114" t="s">
        <v>1208</v>
      </c>
      <c r="D398" s="93">
        <v>10</v>
      </c>
      <c r="E398" s="8"/>
      <c r="F398" s="256"/>
      <c r="G398" s="256"/>
      <c r="H398" s="256"/>
      <c r="I398" s="256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255">
        <f t="shared" ref="AD398" si="163">SUM(ROUNDUP(F398/D398,0),ROUNDUP(G398/D398,0),ROUNDUP(H398/D398,0),ROUNDUP(I398/D398,0),ROUNDUP(J398/D398,0),ROUNDUP(K398/D398,0),ROUNDUP(L398/D398,0),ROUNDUP(M398/D398,0),ROUNDUP(N398/D398,0),ROUNDUP(O398/D398,0),ROUNDUP(P398/D398,0),ROUNDUP(Q398/D398,0),ROUNDUP(R398/D398,0),ROUNDUP(S398/D398,0),ROUNDUP(T398/D398,0),ROUNDUP(U398/D398,0),ROUNDUP(V398/D398,0),ROUNDUP(W398/D398,0),ROUNDUP(X398/D398,0),ROUNDUP(Y398/D398,0),ROUNDUP(Z398/D398,0),ROUNDUP(AA398/D398,0),ROUNDUP(AB398/D398,0),ROUNDUP(AC398/D398,0))*D398</f>
        <v>0</v>
      </c>
      <c r="AE398" s="343">
        <v>2.84</v>
      </c>
      <c r="AF398" s="261">
        <f>AD398*AE398</f>
        <v>0</v>
      </c>
      <c r="AG398" s="361"/>
      <c r="AH398" s="221"/>
    </row>
    <row r="399" spans="1:41" ht="50.1" customHeight="1" thickBot="1">
      <c r="A399" s="468" t="s">
        <v>476</v>
      </c>
      <c r="B399" s="469"/>
      <c r="C399" s="470"/>
      <c r="D399" s="477" t="s">
        <v>477</v>
      </c>
      <c r="E399" s="77"/>
      <c r="F399" s="91" t="s">
        <v>479</v>
      </c>
      <c r="G399" s="91" t="s">
        <v>489</v>
      </c>
      <c r="H399" s="224" t="s">
        <v>535</v>
      </c>
      <c r="I399" s="91" t="s">
        <v>537</v>
      </c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28"/>
      <c r="Y399" s="128"/>
      <c r="Z399" s="128"/>
      <c r="AA399" s="128"/>
      <c r="AB399" s="128"/>
      <c r="AC399" s="128"/>
      <c r="AD399" s="32" t="s">
        <v>2</v>
      </c>
      <c r="AE399" s="341" t="s">
        <v>312</v>
      </c>
      <c r="AF399" s="260" t="s">
        <v>313</v>
      </c>
      <c r="AG399" s="361"/>
      <c r="AH399" s="221"/>
    </row>
    <row r="400" spans="1:41" ht="50.1" customHeight="1" thickBot="1">
      <c r="A400" s="471"/>
      <c r="B400" s="472"/>
      <c r="C400" s="473"/>
      <c r="D400" s="478"/>
      <c r="E400" s="78"/>
      <c r="F400" s="92" t="s">
        <v>4</v>
      </c>
      <c r="G400" s="92" t="s">
        <v>55</v>
      </c>
      <c r="H400" s="92" t="s">
        <v>8</v>
      </c>
      <c r="I400" s="92" t="s">
        <v>343</v>
      </c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29"/>
      <c r="Y400" s="129"/>
      <c r="Z400" s="129"/>
      <c r="AA400" s="129"/>
      <c r="AB400" s="129"/>
      <c r="AC400" s="129"/>
      <c r="AD400" s="33"/>
      <c r="AE400" s="349"/>
      <c r="AF400" s="266"/>
      <c r="AG400" s="361"/>
      <c r="AH400" s="221"/>
    </row>
    <row r="401" spans="1:34" ht="43.5" customHeight="1" thickBot="1">
      <c r="A401" s="474"/>
      <c r="B401" s="475"/>
      <c r="C401" s="476"/>
      <c r="D401" s="479"/>
      <c r="E401" s="79"/>
      <c r="F401" s="7"/>
      <c r="G401" s="71"/>
      <c r="H401" s="7"/>
      <c r="I401" s="63"/>
      <c r="J401" s="131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33">
        <f>SUM(AD402)</f>
        <v>0</v>
      </c>
      <c r="AE401" s="33"/>
      <c r="AF401" s="445">
        <f t="shared" ref="AF401" si="164">SUM(AF402)</f>
        <v>0</v>
      </c>
      <c r="AG401" s="444">
        <f>AF401</f>
        <v>0</v>
      </c>
      <c r="AH401" s="221"/>
    </row>
    <row r="402" spans="1:34" ht="110.1" customHeight="1" thickBot="1">
      <c r="A402" s="166"/>
      <c r="B402" s="402" t="s">
        <v>367</v>
      </c>
      <c r="C402" s="114" t="s">
        <v>791</v>
      </c>
      <c r="D402" s="93">
        <v>10</v>
      </c>
      <c r="E402" s="8"/>
      <c r="F402" s="256"/>
      <c r="G402" s="256"/>
      <c r="H402" s="256"/>
      <c r="I402" s="256"/>
      <c r="J402" s="458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255">
        <f t="shared" ref="AD402" si="165">SUM(ROUNDUP(F402/D402,0),ROUNDUP(G402/D402,0),ROUNDUP(H402/D402,0),ROUNDUP(I402/D402,0),ROUNDUP(J402/D402,0),ROUNDUP(K402/D402,0),ROUNDUP(L402/D402,0),ROUNDUP(M402/D402,0),ROUNDUP(N402/D402,0),ROUNDUP(O402/D402,0),ROUNDUP(P402/D402,0),ROUNDUP(Q402/D402,0),ROUNDUP(R402/D402,0),ROUNDUP(S402/D402,0),ROUNDUP(T402/D402,0),ROUNDUP(U402/D402,0),ROUNDUP(V402/D402,0),ROUNDUP(W402/D402,0),ROUNDUP(X402/D402,0),ROUNDUP(Y402/D402,0),ROUNDUP(Z402/D402,0),ROUNDUP(AA402/D402,0),ROUNDUP(AB402/D402,0),ROUNDUP(AC402/D402,0))*D402</f>
        <v>0</v>
      </c>
      <c r="AE402" s="343">
        <v>3.06</v>
      </c>
      <c r="AF402" s="261">
        <f>AD402*AE402</f>
        <v>0</v>
      </c>
      <c r="AG402" s="361"/>
      <c r="AH402" s="221"/>
    </row>
    <row r="403" spans="1:34" ht="50.1" customHeight="1" thickBot="1">
      <c r="A403" s="468" t="s">
        <v>476</v>
      </c>
      <c r="B403" s="469"/>
      <c r="C403" s="470"/>
      <c r="D403" s="477" t="s">
        <v>477</v>
      </c>
      <c r="E403" s="77"/>
      <c r="F403" s="91" t="s">
        <v>539</v>
      </c>
      <c r="G403" s="91" t="s">
        <v>540</v>
      </c>
      <c r="H403" s="91" t="s">
        <v>542</v>
      </c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28"/>
      <c r="X403" s="128"/>
      <c r="Y403" s="128"/>
      <c r="Z403" s="128"/>
      <c r="AA403" s="128"/>
      <c r="AB403" s="128"/>
      <c r="AC403" s="128"/>
      <c r="AD403" s="32" t="s">
        <v>2</v>
      </c>
      <c r="AE403" s="341" t="s">
        <v>312</v>
      </c>
      <c r="AF403" s="260" t="s">
        <v>313</v>
      </c>
      <c r="AG403" s="361"/>
      <c r="AH403" s="221"/>
    </row>
    <row r="404" spans="1:34" ht="50.1" customHeight="1" thickBot="1">
      <c r="A404" s="471"/>
      <c r="B404" s="472"/>
      <c r="C404" s="473"/>
      <c r="D404" s="478"/>
      <c r="E404" s="78"/>
      <c r="F404" s="92" t="s">
        <v>53</v>
      </c>
      <c r="G404" s="92" t="s">
        <v>319</v>
      </c>
      <c r="H404" s="92" t="s">
        <v>283</v>
      </c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29"/>
      <c r="X404" s="129"/>
      <c r="Y404" s="129"/>
      <c r="Z404" s="129"/>
      <c r="AA404" s="129"/>
      <c r="AB404" s="129"/>
      <c r="AC404" s="129"/>
      <c r="AD404" s="37"/>
      <c r="AE404" s="342"/>
      <c r="AF404" s="260"/>
      <c r="AG404" s="361"/>
      <c r="AH404" s="221"/>
    </row>
    <row r="405" spans="1:34" ht="43.5" customHeight="1" thickBot="1">
      <c r="A405" s="474"/>
      <c r="B405" s="475"/>
      <c r="C405" s="476"/>
      <c r="D405" s="479"/>
      <c r="E405" s="79"/>
      <c r="F405" s="7"/>
      <c r="G405" s="7"/>
      <c r="H405" s="42"/>
      <c r="I405" s="131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33">
        <f>SUM(AD406)</f>
        <v>0</v>
      </c>
      <c r="AE405" s="33"/>
      <c r="AF405" s="445">
        <f t="shared" ref="AF405" si="166">SUM(AF406)</f>
        <v>0</v>
      </c>
      <c r="AG405" s="444">
        <f>AF405</f>
        <v>0</v>
      </c>
      <c r="AH405" s="221"/>
    </row>
    <row r="406" spans="1:34" ht="129" customHeight="1" thickBot="1">
      <c r="A406" s="166"/>
      <c r="B406" s="402" t="s">
        <v>413</v>
      </c>
      <c r="C406" s="114" t="s">
        <v>792</v>
      </c>
      <c r="D406" s="93">
        <v>10</v>
      </c>
      <c r="E406" s="8"/>
      <c r="F406" s="256"/>
      <c r="G406" s="256"/>
      <c r="H406" s="256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255">
        <f t="shared" ref="AD406" si="167">SUM(ROUNDUP(F406/D406,0),ROUNDUP(G406/D406,0),ROUNDUP(H406/D406,0),ROUNDUP(I406/D406,0),ROUNDUP(J406/D406,0),ROUNDUP(K406/D406,0),ROUNDUP(L406/D406,0),ROUNDUP(M406/D406,0),ROUNDUP(N406/D406,0),ROUNDUP(O406/D406,0),ROUNDUP(P406/D406,0),ROUNDUP(Q406/D406,0),ROUNDUP(R406/D406,0),ROUNDUP(S406/D406,0),ROUNDUP(T406/D406,0),ROUNDUP(U406/D406,0),ROUNDUP(V406/D406,0),ROUNDUP(W406/D406,0),ROUNDUP(X406/D406,0),ROUNDUP(Y406/D406,0),ROUNDUP(Z406/D406,0),ROUNDUP(AA406/D406,0),ROUNDUP(AB406/D406,0),ROUNDUP(AC406/D406,0))*D406</f>
        <v>0</v>
      </c>
      <c r="AE406" s="343">
        <v>3.72</v>
      </c>
      <c r="AF406" s="261">
        <f>AD406*AE406</f>
        <v>0</v>
      </c>
      <c r="AG406" s="361"/>
      <c r="AH406" s="221"/>
    </row>
    <row r="407" spans="1:34" ht="50.1" customHeight="1" thickBot="1">
      <c r="A407" s="468" t="s">
        <v>476</v>
      </c>
      <c r="B407" s="469"/>
      <c r="C407" s="470"/>
      <c r="D407" s="521" t="s">
        <v>0</v>
      </c>
      <c r="E407" s="77"/>
      <c r="F407" s="91" t="s">
        <v>556</v>
      </c>
      <c r="G407" s="91" t="s">
        <v>836</v>
      </c>
      <c r="H407" s="91" t="s">
        <v>547</v>
      </c>
      <c r="I407" s="91" t="s">
        <v>838</v>
      </c>
      <c r="J407" s="91" t="s">
        <v>568</v>
      </c>
      <c r="K407" s="91" t="s">
        <v>480</v>
      </c>
      <c r="L407" s="95" t="s">
        <v>1046</v>
      </c>
      <c r="M407" s="126"/>
      <c r="N407" s="126"/>
      <c r="O407" s="126"/>
      <c r="P407" s="126"/>
      <c r="Q407" s="126"/>
      <c r="R407" s="126"/>
      <c r="S407" s="126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4"/>
      <c r="AD407" s="32" t="s">
        <v>2</v>
      </c>
      <c r="AE407" s="341" t="s">
        <v>312</v>
      </c>
      <c r="AF407" s="260" t="s">
        <v>313</v>
      </c>
      <c r="AG407" s="361"/>
      <c r="AH407" s="221"/>
    </row>
    <row r="408" spans="1:34" ht="50.1" customHeight="1" thickBot="1">
      <c r="A408" s="471"/>
      <c r="B408" s="472"/>
      <c r="C408" s="473"/>
      <c r="D408" s="486"/>
      <c r="E408" s="78"/>
      <c r="F408" s="92" t="s">
        <v>22</v>
      </c>
      <c r="G408" s="92" t="s">
        <v>24</v>
      </c>
      <c r="H408" s="92" t="s">
        <v>11</v>
      </c>
      <c r="I408" s="92" t="s">
        <v>26</v>
      </c>
      <c r="J408" s="92" t="s">
        <v>28</v>
      </c>
      <c r="K408" s="92" t="s">
        <v>4</v>
      </c>
      <c r="L408" s="92" t="s">
        <v>8</v>
      </c>
      <c r="M408" s="126"/>
      <c r="N408" s="126"/>
      <c r="O408" s="126"/>
      <c r="P408" s="126"/>
      <c r="Q408" s="126"/>
      <c r="R408" s="126"/>
      <c r="S408" s="126"/>
      <c r="T408" s="135"/>
      <c r="U408" s="135"/>
      <c r="V408" s="135"/>
      <c r="W408" s="133"/>
      <c r="X408" s="133"/>
      <c r="Y408" s="133"/>
      <c r="Z408" s="133"/>
      <c r="AA408" s="133"/>
      <c r="AB408" s="133"/>
      <c r="AC408" s="126"/>
      <c r="AD408" s="38"/>
      <c r="AE408" s="343"/>
      <c r="AF408" s="265"/>
      <c r="AG408" s="361"/>
      <c r="AH408" s="221"/>
    </row>
    <row r="409" spans="1:34" ht="35.1" customHeight="1" thickBot="1">
      <c r="A409" s="474"/>
      <c r="B409" s="475"/>
      <c r="C409" s="476"/>
      <c r="D409" s="487"/>
      <c r="E409" s="79"/>
      <c r="F409" s="7"/>
      <c r="G409" s="75"/>
      <c r="H409" s="7"/>
      <c r="I409" s="75"/>
      <c r="J409" s="7"/>
      <c r="K409" s="7"/>
      <c r="L409" s="58"/>
      <c r="M409" s="126"/>
      <c r="N409" s="126"/>
      <c r="O409" s="126"/>
      <c r="P409" s="126"/>
      <c r="Q409" s="126"/>
      <c r="R409" s="126"/>
      <c r="S409" s="126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26"/>
      <c r="AD409" s="56">
        <f>SUM(AD410)</f>
        <v>0</v>
      </c>
      <c r="AE409" s="56"/>
      <c r="AF409" s="451">
        <f t="shared" ref="AF409" si="168">SUM(AF410)</f>
        <v>0</v>
      </c>
      <c r="AG409" s="444">
        <f>AF409</f>
        <v>0</v>
      </c>
      <c r="AH409" s="221"/>
    </row>
    <row r="410" spans="1:34" ht="99.95" customHeight="1" thickBot="1">
      <c r="A410" s="53"/>
      <c r="B410" s="404" t="s">
        <v>60</v>
      </c>
      <c r="C410" s="118" t="s">
        <v>839</v>
      </c>
      <c r="D410" s="150">
        <v>10</v>
      </c>
      <c r="E410" s="19"/>
      <c r="F410" s="256"/>
      <c r="G410" s="256"/>
      <c r="H410" s="256"/>
      <c r="I410" s="256"/>
      <c r="J410" s="256"/>
      <c r="K410" s="256"/>
      <c r="L410" s="25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12"/>
      <c r="AD410" s="255">
        <f>SUM(ROUNDUP(F410/D410,0),ROUNDUP(G410/D410,0),ROUNDUP(H410/D410,0),ROUNDUP(I410/D410,0),ROUNDUP(J410/D410,0),ROUNDUP(K410/D410,0),ROUNDUP(L410/D410,0),ROUNDUP(O410/D410,0),ROUNDUP(P410/D410,0),ROUNDUP(Q410/D410,0),ROUNDUP(R410/D410,0),ROUNDUP(S410/D410,0),ROUNDUP(T410/D410,0),ROUNDUP(U410/D410,0),ROUNDUP(V410/D410,0),ROUNDUP(W410/D410,0),ROUNDUP(X410/D410,0),ROUNDUP(Y410/D410,0),ROUNDUP(Z410/D410,0),ROUNDUP(AA410/D410,0),ROUNDUP(AB410/D410,0),ROUNDUP(AC410/D410,0))*D410</f>
        <v>0</v>
      </c>
      <c r="AE410" s="343">
        <v>4.43</v>
      </c>
      <c r="AF410" s="261">
        <f t="shared" ref="AF410" si="169">AD410*AE410</f>
        <v>0</v>
      </c>
      <c r="AG410" s="361"/>
      <c r="AH410" s="221"/>
    </row>
    <row r="411" spans="1:34" ht="50.1" customHeight="1" thickBot="1">
      <c r="A411" s="468" t="s">
        <v>476</v>
      </c>
      <c r="B411" s="469"/>
      <c r="C411" s="470"/>
      <c r="D411" s="477" t="s">
        <v>477</v>
      </c>
      <c r="E411" s="77"/>
      <c r="F411" s="91" t="s">
        <v>553</v>
      </c>
      <c r="G411" s="91" t="s">
        <v>558</v>
      </c>
      <c r="H411" s="91" t="s">
        <v>740</v>
      </c>
      <c r="I411" s="91" t="s">
        <v>554</v>
      </c>
      <c r="J411" s="106" t="s">
        <v>559</v>
      </c>
      <c r="K411" s="126"/>
      <c r="L411" s="126"/>
      <c r="M411" s="126"/>
      <c r="N411" s="126"/>
      <c r="O411" s="134"/>
      <c r="P411" s="126"/>
      <c r="Q411" s="126"/>
      <c r="R411" s="126"/>
      <c r="S411" s="126"/>
      <c r="T411" s="126"/>
      <c r="U411" s="128"/>
      <c r="V411" s="128"/>
      <c r="W411" s="128"/>
      <c r="X411" s="128"/>
      <c r="Y411" s="128"/>
      <c r="Z411" s="112"/>
      <c r="AA411" s="112"/>
      <c r="AB411" s="112"/>
      <c r="AC411" s="112"/>
      <c r="AD411" s="32" t="s">
        <v>2</v>
      </c>
      <c r="AE411" s="341" t="s">
        <v>312</v>
      </c>
      <c r="AF411" s="260" t="s">
        <v>313</v>
      </c>
      <c r="AG411" s="361"/>
      <c r="AH411" s="221"/>
    </row>
    <row r="412" spans="1:34" ht="50.1" customHeight="1" thickBot="1">
      <c r="A412" s="471"/>
      <c r="B412" s="472"/>
      <c r="C412" s="473"/>
      <c r="D412" s="478"/>
      <c r="E412" s="78"/>
      <c r="F412" s="104" t="s">
        <v>53</v>
      </c>
      <c r="G412" s="92" t="s">
        <v>50</v>
      </c>
      <c r="H412" s="92" t="s">
        <v>52</v>
      </c>
      <c r="I412" s="104" t="s">
        <v>54</v>
      </c>
      <c r="J412" s="110" t="s">
        <v>260</v>
      </c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34"/>
      <c r="AE412" s="343"/>
      <c r="AF412" s="265"/>
      <c r="AG412" s="361"/>
      <c r="AH412" s="221"/>
    </row>
    <row r="413" spans="1:34" ht="45" customHeight="1" thickBot="1">
      <c r="A413" s="474"/>
      <c r="B413" s="475"/>
      <c r="C413" s="476"/>
      <c r="D413" s="479"/>
      <c r="E413" s="79"/>
      <c r="F413" s="13"/>
      <c r="G413" s="7"/>
      <c r="H413" s="7"/>
      <c r="I413" s="13"/>
      <c r="J413" s="21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57">
        <f>SUM(AD414)</f>
        <v>0</v>
      </c>
      <c r="AE413" s="57"/>
      <c r="AF413" s="452">
        <f t="shared" ref="AF413" si="170">SUM(AF414)</f>
        <v>0</v>
      </c>
      <c r="AG413" s="444">
        <f>AF413</f>
        <v>0</v>
      </c>
      <c r="AH413" s="221"/>
    </row>
    <row r="414" spans="1:34" ht="99.95" customHeight="1" thickBot="1">
      <c r="A414" s="53"/>
      <c r="B414" s="416" t="s">
        <v>63</v>
      </c>
      <c r="C414" s="118" t="s">
        <v>841</v>
      </c>
      <c r="D414" s="150">
        <v>10</v>
      </c>
      <c r="E414" s="19"/>
      <c r="F414" s="256"/>
      <c r="G414" s="256"/>
      <c r="H414" s="256"/>
      <c r="I414" s="257"/>
      <c r="J414" s="25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255">
        <f t="shared" ref="AD414" si="171">SUM(ROUNDUP(F414/D414,0),ROUNDUP(G414/D414,0),ROUNDUP(H414/D414,0),ROUNDUP(I414/D414,0),ROUNDUP(J414/D414,0),ROUNDUP(K414/D414,0),ROUNDUP(L414/D414,0),ROUNDUP(M414/D414,0),ROUNDUP(N414/D414,0),ROUNDUP(O414/D414,0),ROUNDUP(P414/D414,0),ROUNDUP(Q414/D414,0),ROUNDUP(R414/D414,0),ROUNDUP(S414/D414,0),ROUNDUP(T414/D414,0),ROUNDUP(U414/D414,0),ROUNDUP(V414/D414,0),ROUNDUP(W414/D414,0),ROUNDUP(X414/D414,0),ROUNDUP(Y414/D414,0),ROUNDUP(Z414/D414,0),ROUNDUP(AA414/D414,0),ROUNDUP(AB414/D414,0),ROUNDUP(AC414/D414,0))*D414</f>
        <v>0</v>
      </c>
      <c r="AE414" s="343">
        <v>6.32</v>
      </c>
      <c r="AF414" s="261">
        <f t="shared" ref="AF414" si="172">AD414*AE414</f>
        <v>0</v>
      </c>
      <c r="AG414" s="361"/>
      <c r="AH414" s="221"/>
    </row>
    <row r="415" spans="1:34" ht="50.1" customHeight="1" thickBot="1">
      <c r="A415" s="468" t="s">
        <v>476</v>
      </c>
      <c r="B415" s="469"/>
      <c r="C415" s="470"/>
      <c r="D415" s="521" t="s">
        <v>0</v>
      </c>
      <c r="E415" s="77"/>
      <c r="F415" s="91" t="s">
        <v>556</v>
      </c>
      <c r="G415" s="91" t="s">
        <v>835</v>
      </c>
      <c r="H415" s="91" t="s">
        <v>836</v>
      </c>
      <c r="I415" s="91" t="s">
        <v>806</v>
      </c>
      <c r="J415" s="91" t="s">
        <v>547</v>
      </c>
      <c r="K415" s="91" t="s">
        <v>838</v>
      </c>
      <c r="L415" s="91" t="s">
        <v>837</v>
      </c>
      <c r="M415" s="91" t="s">
        <v>480</v>
      </c>
      <c r="N415" s="126"/>
      <c r="O415" s="126"/>
      <c r="P415" s="126"/>
      <c r="Q415" s="126"/>
      <c r="R415" s="126"/>
      <c r="S415" s="126"/>
      <c r="T415" s="130"/>
      <c r="U415" s="130"/>
      <c r="V415" s="130"/>
      <c r="W415" s="130"/>
      <c r="X415" s="130"/>
      <c r="Y415" s="134"/>
      <c r="Z415" s="134"/>
      <c r="AA415" s="134"/>
      <c r="AB415" s="134"/>
      <c r="AC415" s="134"/>
      <c r="AD415" s="32" t="s">
        <v>2</v>
      </c>
      <c r="AE415" s="341" t="s">
        <v>312</v>
      </c>
      <c r="AF415" s="260" t="s">
        <v>313</v>
      </c>
      <c r="AG415" s="361"/>
      <c r="AH415" s="221"/>
    </row>
    <row r="416" spans="1:34" ht="50.1" customHeight="1" thickBot="1">
      <c r="A416" s="471"/>
      <c r="B416" s="472"/>
      <c r="C416" s="473"/>
      <c r="D416" s="486"/>
      <c r="E416" s="78"/>
      <c r="F416" s="92" t="s">
        <v>22</v>
      </c>
      <c r="G416" s="92" t="s">
        <v>23</v>
      </c>
      <c r="H416" s="92" t="s">
        <v>24</v>
      </c>
      <c r="I416" s="92" t="s">
        <v>25</v>
      </c>
      <c r="J416" s="92" t="s">
        <v>11</v>
      </c>
      <c r="K416" s="92" t="s">
        <v>26</v>
      </c>
      <c r="L416" s="92" t="s">
        <v>27</v>
      </c>
      <c r="M416" s="92" t="s">
        <v>4</v>
      </c>
      <c r="N416" s="126"/>
      <c r="O416" s="126"/>
      <c r="P416" s="126"/>
      <c r="Q416" s="126"/>
      <c r="R416" s="126"/>
      <c r="S416" s="126"/>
      <c r="T416" s="135"/>
      <c r="U416" s="135"/>
      <c r="V416" s="135"/>
      <c r="W416" s="133"/>
      <c r="X416" s="133"/>
      <c r="Y416" s="126"/>
      <c r="Z416" s="126"/>
      <c r="AA416" s="126"/>
      <c r="AB416" s="126"/>
      <c r="AC416" s="126"/>
      <c r="AD416" s="38"/>
      <c r="AE416" s="343"/>
      <c r="AF416" s="265"/>
      <c r="AG416" s="361"/>
      <c r="AH416" s="221"/>
    </row>
    <row r="417" spans="1:41" ht="35.1" customHeight="1" thickBot="1">
      <c r="A417" s="474"/>
      <c r="B417" s="475"/>
      <c r="C417" s="476"/>
      <c r="D417" s="487"/>
      <c r="E417" s="79"/>
      <c r="F417" s="7"/>
      <c r="G417" s="7"/>
      <c r="H417" s="75"/>
      <c r="I417" s="7"/>
      <c r="J417" s="7"/>
      <c r="K417" s="75"/>
      <c r="L417" s="7"/>
      <c r="M417" s="7"/>
      <c r="N417" s="126"/>
      <c r="O417" s="126"/>
      <c r="P417" s="126"/>
      <c r="Q417" s="126"/>
      <c r="R417" s="126"/>
      <c r="S417" s="126"/>
      <c r="T417" s="134"/>
      <c r="U417" s="134"/>
      <c r="V417" s="134"/>
      <c r="W417" s="134"/>
      <c r="X417" s="134"/>
      <c r="Y417" s="126"/>
      <c r="Z417" s="126"/>
      <c r="AA417" s="126"/>
      <c r="AB417" s="126"/>
      <c r="AC417" s="126"/>
      <c r="AD417" s="56">
        <f>SUM(AD418)</f>
        <v>0</v>
      </c>
      <c r="AE417" s="56"/>
      <c r="AF417" s="451">
        <f t="shared" ref="AF417" si="173">SUM(AF418)</f>
        <v>0</v>
      </c>
      <c r="AG417" s="444">
        <f>AF417</f>
        <v>0</v>
      </c>
      <c r="AH417" s="221"/>
    </row>
    <row r="418" spans="1:41" ht="99.95" customHeight="1" thickBot="1">
      <c r="A418" s="167"/>
      <c r="B418" s="404" t="s">
        <v>59</v>
      </c>
      <c r="C418" s="118" t="s">
        <v>840</v>
      </c>
      <c r="D418" s="150">
        <v>10</v>
      </c>
      <c r="E418" s="19"/>
      <c r="F418" s="256"/>
      <c r="G418" s="256"/>
      <c r="H418" s="256"/>
      <c r="I418" s="256"/>
      <c r="J418" s="256"/>
      <c r="K418" s="256"/>
      <c r="L418" s="256"/>
      <c r="M418" s="25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8"/>
      <c r="Z418" s="128"/>
      <c r="AA418" s="128"/>
      <c r="AB418" s="128"/>
      <c r="AC418" s="128"/>
      <c r="AD418" s="255">
        <f t="shared" ref="AD418" si="174">SUM(ROUNDUP(F418/D418,0),ROUNDUP(G418/D418,0),ROUNDUP(H418/D418,0),ROUNDUP(I418/D418,0),ROUNDUP(J418/D418,0),ROUNDUP(K418/D418,0),ROUNDUP(L418/D418,0),ROUNDUP(M418/D418,0),ROUNDUP(N418/D418,0),ROUNDUP(O418/D418,0),ROUNDUP(P418/D418,0),ROUNDUP(Q418/D418,0),ROUNDUP(R418/D418,0),ROUNDUP(S418/D418,0),ROUNDUP(T418/D418,0),ROUNDUP(U418/D418,0),ROUNDUP(V418/D418,0),ROUNDUP(W418/D418,0),ROUNDUP(X418/D418,0),ROUNDUP(Y418/D418,0),ROUNDUP(Z418/D418,0),ROUNDUP(AA418/D418,0),ROUNDUP(AB418/D418,0),ROUNDUP(AC418/D418,0))*D418</f>
        <v>0</v>
      </c>
      <c r="AE418" s="343">
        <v>4.43</v>
      </c>
      <c r="AF418" s="261">
        <f t="shared" ref="AF418" si="175">AD418*AE418</f>
        <v>0</v>
      </c>
      <c r="AG418" s="361"/>
      <c r="AH418" s="221"/>
    </row>
    <row r="419" spans="1:41" ht="50.1" customHeight="1" thickBot="1">
      <c r="A419" s="468" t="s">
        <v>476</v>
      </c>
      <c r="B419" s="469"/>
      <c r="C419" s="470"/>
      <c r="D419" s="477" t="s">
        <v>477</v>
      </c>
      <c r="E419" s="77"/>
      <c r="F419" s="91" t="s">
        <v>553</v>
      </c>
      <c r="G419" s="91" t="s">
        <v>558</v>
      </c>
      <c r="H419" s="91" t="s">
        <v>740</v>
      </c>
      <c r="I419" s="106" t="s">
        <v>559</v>
      </c>
      <c r="J419" s="126"/>
      <c r="K419" s="126"/>
      <c r="L419" s="126"/>
      <c r="M419" s="126"/>
      <c r="N419" s="134"/>
      <c r="O419" s="126"/>
      <c r="P419" s="126"/>
      <c r="Q419" s="126"/>
      <c r="R419" s="126"/>
      <c r="S419" s="126"/>
      <c r="T419" s="128"/>
      <c r="U419" s="128"/>
      <c r="V419" s="128"/>
      <c r="W419" s="128"/>
      <c r="X419" s="128"/>
      <c r="Y419" s="112"/>
      <c r="Z419" s="112"/>
      <c r="AA419" s="112"/>
      <c r="AB419" s="112"/>
      <c r="AC419" s="112"/>
      <c r="AD419" s="32" t="s">
        <v>2</v>
      </c>
      <c r="AE419" s="341" t="s">
        <v>312</v>
      </c>
      <c r="AF419" s="260" t="s">
        <v>313</v>
      </c>
      <c r="AG419" s="361"/>
      <c r="AH419" s="221"/>
    </row>
    <row r="420" spans="1:41" ht="50.1" customHeight="1" thickBot="1">
      <c r="A420" s="471"/>
      <c r="B420" s="472"/>
      <c r="C420" s="473"/>
      <c r="D420" s="478"/>
      <c r="E420" s="78"/>
      <c r="F420" s="104" t="s">
        <v>53</v>
      </c>
      <c r="G420" s="92" t="s">
        <v>50</v>
      </c>
      <c r="H420" s="92" t="s">
        <v>52</v>
      </c>
      <c r="I420" s="110" t="s">
        <v>260</v>
      </c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34"/>
      <c r="AE420" s="343"/>
      <c r="AF420" s="265"/>
      <c r="AG420" s="361"/>
      <c r="AH420" s="221"/>
    </row>
    <row r="421" spans="1:41" ht="45" customHeight="1" thickBot="1">
      <c r="A421" s="474"/>
      <c r="B421" s="475"/>
      <c r="C421" s="476"/>
      <c r="D421" s="479"/>
      <c r="E421" s="79"/>
      <c r="F421" s="13"/>
      <c r="G421" s="7"/>
      <c r="H421" s="7"/>
      <c r="I421" s="21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57">
        <f>SUM(AD422)</f>
        <v>0</v>
      </c>
      <c r="AE421" s="57"/>
      <c r="AF421" s="452">
        <f t="shared" ref="AF421" si="176">SUM(AF422)</f>
        <v>0</v>
      </c>
      <c r="AG421" s="444">
        <f>AF421</f>
        <v>0</v>
      </c>
      <c r="AH421" s="221"/>
    </row>
    <row r="422" spans="1:41" ht="99.95" customHeight="1" thickBot="1">
      <c r="A422" s="167"/>
      <c r="B422" s="416" t="s">
        <v>62</v>
      </c>
      <c r="C422" s="118" t="s">
        <v>842</v>
      </c>
      <c r="D422" s="150">
        <v>10</v>
      </c>
      <c r="E422" s="19"/>
      <c r="F422" s="256"/>
      <c r="G422" s="256"/>
      <c r="H422" s="256"/>
      <c r="I422" s="256"/>
      <c r="J422" s="126"/>
      <c r="K422" s="126"/>
      <c r="L422" s="126"/>
      <c r="M422" s="134"/>
      <c r="N422" s="126"/>
      <c r="O422" s="126"/>
      <c r="P422" s="126"/>
      <c r="Q422" s="126"/>
      <c r="R422" s="126"/>
      <c r="S422" s="126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255">
        <f t="shared" ref="AD422" si="177">SUM(ROUNDUP(F422/D422,0),ROUNDUP(G422/D422,0),ROUNDUP(H422/D422,0),ROUNDUP(I422/D422,0),ROUNDUP(J422/D422,0),ROUNDUP(K422/D422,0),ROUNDUP(L422/D422,0),ROUNDUP(M422/D422,0),ROUNDUP(N422/D422,0),ROUNDUP(O422/D422,0),ROUNDUP(P422/D422,0),ROUNDUP(Q422/D422,0),ROUNDUP(R422/D422,0),ROUNDUP(S422/D422,0),ROUNDUP(T422/D422,0),ROUNDUP(U422/D422,0),ROUNDUP(V422/D422,0),ROUNDUP(W422/D422,0),ROUNDUP(X422/D422,0),ROUNDUP(Y422/D422,0),ROUNDUP(Z422/D422,0),ROUNDUP(AA422/D422,0),ROUNDUP(AB422/D422,0),ROUNDUP(AC422/D422,0))*D422</f>
        <v>0</v>
      </c>
      <c r="AE422" s="343">
        <v>6.32</v>
      </c>
      <c r="AF422" s="261">
        <f t="shared" ref="AF422" si="178">AD422*AE422</f>
        <v>0</v>
      </c>
      <c r="AG422" s="361"/>
      <c r="AH422" s="221"/>
    </row>
    <row r="423" spans="1:41" s="1" customFormat="1" ht="50.1" customHeight="1" thickBot="1">
      <c r="A423" s="468" t="s">
        <v>476</v>
      </c>
      <c r="B423" s="469"/>
      <c r="C423" s="470"/>
      <c r="D423" s="477" t="s">
        <v>477</v>
      </c>
      <c r="E423" s="77"/>
      <c r="F423" s="91" t="s">
        <v>556</v>
      </c>
      <c r="G423" s="91" t="s">
        <v>547</v>
      </c>
      <c r="H423" s="91" t="s">
        <v>480</v>
      </c>
      <c r="I423" s="91" t="s">
        <v>555</v>
      </c>
      <c r="J423" s="299" t="s">
        <v>1065</v>
      </c>
      <c r="K423" s="112"/>
      <c r="L423" s="112"/>
      <c r="M423" s="112"/>
      <c r="N423" s="112"/>
      <c r="O423" s="112"/>
      <c r="P423" s="112"/>
      <c r="Q423" s="112"/>
      <c r="R423" s="112"/>
      <c r="S423" s="112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32" t="s">
        <v>2</v>
      </c>
      <c r="AE423" s="341" t="s">
        <v>312</v>
      </c>
      <c r="AF423" s="260" t="s">
        <v>313</v>
      </c>
      <c r="AG423" s="361"/>
      <c r="AH423" s="221"/>
      <c r="AN423"/>
      <c r="AO423"/>
    </row>
    <row r="424" spans="1:41" s="1" customFormat="1" ht="50.1" customHeight="1" thickBot="1">
      <c r="A424" s="471"/>
      <c r="B424" s="472"/>
      <c r="C424" s="473"/>
      <c r="D424" s="478"/>
      <c r="E424" s="78"/>
      <c r="F424" s="92" t="s">
        <v>22</v>
      </c>
      <c r="G424" s="92" t="s">
        <v>11</v>
      </c>
      <c r="H424" s="92" t="s">
        <v>4</v>
      </c>
      <c r="I424" s="92" t="s">
        <v>8</v>
      </c>
      <c r="J424" s="300" t="s">
        <v>3</v>
      </c>
      <c r="K424" s="112"/>
      <c r="L424" s="112"/>
      <c r="M424" s="112"/>
      <c r="N424" s="112"/>
      <c r="O424" s="112"/>
      <c r="P424" s="112"/>
      <c r="Q424" s="112"/>
      <c r="R424" s="112"/>
      <c r="S424" s="112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37"/>
      <c r="AE424" s="342"/>
      <c r="AF424" s="260"/>
      <c r="AG424" s="361"/>
      <c r="AH424" s="221"/>
      <c r="AN424"/>
      <c r="AO424"/>
    </row>
    <row r="425" spans="1:41" s="1" customFormat="1" ht="43.5" customHeight="1" thickBot="1">
      <c r="A425" s="474"/>
      <c r="B425" s="475"/>
      <c r="C425" s="476"/>
      <c r="D425" s="479"/>
      <c r="E425" s="79"/>
      <c r="F425" s="7"/>
      <c r="G425" s="7"/>
      <c r="H425" s="13"/>
      <c r="I425" s="7"/>
      <c r="J425" s="304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33">
        <f>SUM(AD426)</f>
        <v>0</v>
      </c>
      <c r="AE425" s="33"/>
      <c r="AF425" s="445">
        <f t="shared" ref="AF425" si="179">SUM(AF426)</f>
        <v>0</v>
      </c>
      <c r="AG425" s="444">
        <f>AF425</f>
        <v>0</v>
      </c>
      <c r="AH425" s="221"/>
      <c r="AN425"/>
      <c r="AO425"/>
    </row>
    <row r="426" spans="1:41" s="1" customFormat="1" ht="99.95" customHeight="1" thickBot="1">
      <c r="A426" s="166"/>
      <c r="B426" s="402" t="s">
        <v>58</v>
      </c>
      <c r="C426" s="114" t="s">
        <v>831</v>
      </c>
      <c r="D426" s="93">
        <v>10</v>
      </c>
      <c r="E426" s="8"/>
      <c r="F426" s="256"/>
      <c r="G426" s="256"/>
      <c r="H426" s="256"/>
      <c r="I426" s="256"/>
      <c r="J426" s="256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255">
        <f t="shared" ref="AD426" si="180">SUM(ROUNDUP(F426/D426,0),ROUNDUP(G426/D426,0),ROUNDUP(H426/D426,0),ROUNDUP(I426/D426,0),ROUNDUP(J426/D426,0),ROUNDUP(K426/D426,0),ROUNDUP(L426/D426,0),ROUNDUP(M426/D426,0),ROUNDUP(N426/D426,0),ROUNDUP(O426/D426,0),ROUNDUP(P426/D426,0),ROUNDUP(Q426/D426,0),ROUNDUP(R426/D426,0),ROUNDUP(S426/D426,0),ROUNDUP(T426/D426,0),ROUNDUP(U426/D426,0),ROUNDUP(V426/D426,0),ROUNDUP(W426/D426,0),ROUNDUP(X426/D426,0),ROUNDUP(Y426/D426,0),ROUNDUP(Z426/D426,0),ROUNDUP(AA426/D426,0),ROUNDUP(AB426/D426,0),ROUNDUP(AC426/D426,0))*D426</f>
        <v>0</v>
      </c>
      <c r="AE426" s="343">
        <v>2.84</v>
      </c>
      <c r="AF426" s="261">
        <f>AD426*AE426</f>
        <v>0</v>
      </c>
      <c r="AG426" s="361"/>
      <c r="AH426" s="221"/>
      <c r="AN426"/>
      <c r="AO426"/>
    </row>
    <row r="427" spans="1:41" s="1" customFormat="1" ht="50.1" customHeight="1" thickBot="1">
      <c r="A427" s="468" t="s">
        <v>476</v>
      </c>
      <c r="B427" s="469"/>
      <c r="C427" s="470"/>
      <c r="D427" s="477" t="s">
        <v>477</v>
      </c>
      <c r="E427" s="77"/>
      <c r="F427" s="91" t="s">
        <v>553</v>
      </c>
      <c r="G427" s="91" t="s">
        <v>536</v>
      </c>
      <c r="H427" s="91" t="s">
        <v>547</v>
      </c>
      <c r="I427" s="106" t="s">
        <v>557</v>
      </c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28"/>
      <c r="X427" s="128"/>
      <c r="Y427" s="128"/>
      <c r="Z427" s="128"/>
      <c r="AA427" s="128"/>
      <c r="AB427" s="128"/>
      <c r="AC427" s="128"/>
      <c r="AD427" s="32" t="s">
        <v>2</v>
      </c>
      <c r="AE427" s="341" t="s">
        <v>312</v>
      </c>
      <c r="AF427" s="260" t="s">
        <v>313</v>
      </c>
      <c r="AG427" s="361"/>
      <c r="AH427" s="221"/>
      <c r="AN427"/>
      <c r="AO427"/>
    </row>
    <row r="428" spans="1:41" s="1" customFormat="1" ht="50.1" customHeight="1" thickBot="1">
      <c r="A428" s="471"/>
      <c r="B428" s="472"/>
      <c r="C428" s="473"/>
      <c r="D428" s="478"/>
      <c r="E428" s="78"/>
      <c r="F428" s="104" t="s">
        <v>53</v>
      </c>
      <c r="G428" s="92" t="s">
        <v>50</v>
      </c>
      <c r="H428" s="92" t="s">
        <v>52</v>
      </c>
      <c r="I428" s="110" t="s">
        <v>260</v>
      </c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33"/>
      <c r="AE428" s="342"/>
      <c r="AF428" s="265"/>
      <c r="AG428" s="361"/>
      <c r="AH428" s="221"/>
      <c r="AN428"/>
      <c r="AO428"/>
    </row>
    <row r="429" spans="1:41" s="1" customFormat="1" ht="43.5" customHeight="1" thickBot="1">
      <c r="A429" s="474"/>
      <c r="B429" s="475"/>
      <c r="C429" s="476"/>
      <c r="D429" s="479"/>
      <c r="E429" s="79"/>
      <c r="F429" s="13"/>
      <c r="G429" s="7"/>
      <c r="H429" s="7"/>
      <c r="I429" s="21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33">
        <f>SUM(AD430)</f>
        <v>0</v>
      </c>
      <c r="AE429" s="33"/>
      <c r="AF429" s="445">
        <f t="shared" ref="AF429" si="181">SUM(AF430)</f>
        <v>0</v>
      </c>
      <c r="AG429" s="444">
        <f>AF429</f>
        <v>0</v>
      </c>
      <c r="AH429" s="221"/>
      <c r="AN429"/>
      <c r="AO429"/>
    </row>
    <row r="430" spans="1:41" s="1" customFormat="1" ht="99.95" customHeight="1" thickBot="1">
      <c r="A430" s="53"/>
      <c r="B430" s="402" t="s">
        <v>259</v>
      </c>
      <c r="C430" s="114" t="s">
        <v>832</v>
      </c>
      <c r="D430" s="92" t="s">
        <v>153</v>
      </c>
      <c r="E430" s="5"/>
      <c r="F430" s="256"/>
      <c r="G430" s="256"/>
      <c r="H430" s="256"/>
      <c r="I430" s="256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255">
        <f t="shared" ref="AD430" si="182">SUM(ROUNDUP(F430/D430,0),ROUNDUP(G430/D430,0),ROUNDUP(H430/D430,0),ROUNDUP(I430/D430,0),ROUNDUP(J430/D430,0),ROUNDUP(K430/D430,0),ROUNDUP(L430/D430,0),ROUNDUP(M430/D430,0),ROUNDUP(N430/D430,0),ROUNDUP(O430/D430,0),ROUNDUP(P430/D430,0),ROUNDUP(Q430/D430,0),ROUNDUP(R430/D430,0),ROUNDUP(S430/D430,0),ROUNDUP(T430/D430,0),ROUNDUP(U430/D430,0),ROUNDUP(V430/D430,0),ROUNDUP(W430/D430,0),ROUNDUP(X430/D430,0),ROUNDUP(Y430/D430,0),ROUNDUP(Z430/D430,0),ROUNDUP(AA430/D430,0),ROUNDUP(AB430/D430,0),ROUNDUP(AC430/D430,0))*D430</f>
        <v>0</v>
      </c>
      <c r="AE430" s="343">
        <v>3.59</v>
      </c>
      <c r="AF430" s="261">
        <f>AD430*AE430</f>
        <v>0</v>
      </c>
      <c r="AG430" s="361"/>
      <c r="AH430" s="221"/>
      <c r="AN430"/>
      <c r="AO430"/>
    </row>
    <row r="431" spans="1:41" s="1" customFormat="1" ht="50.1" customHeight="1" thickBot="1">
      <c r="A431" s="468" t="s">
        <v>476</v>
      </c>
      <c r="B431" s="469"/>
      <c r="C431" s="470"/>
      <c r="D431" s="477" t="s">
        <v>477</v>
      </c>
      <c r="E431" s="77"/>
      <c r="F431" s="299" t="s">
        <v>556</v>
      </c>
      <c r="G431" s="299" t="s">
        <v>21</v>
      </c>
      <c r="H431" s="299" t="s">
        <v>547</v>
      </c>
      <c r="I431" s="299" t="s">
        <v>480</v>
      </c>
      <c r="J431" s="299" t="s">
        <v>482</v>
      </c>
      <c r="K431" s="99" t="s">
        <v>491</v>
      </c>
      <c r="L431" s="299" t="s">
        <v>555</v>
      </c>
      <c r="M431" s="299" t="s">
        <v>827</v>
      </c>
      <c r="N431" s="299" t="s">
        <v>828</v>
      </c>
      <c r="O431" s="299" t="s">
        <v>1065</v>
      </c>
      <c r="P431" s="112"/>
      <c r="Q431" s="112"/>
      <c r="R431" s="112"/>
      <c r="S431" s="112"/>
      <c r="T431" s="112"/>
      <c r="U431" s="112"/>
      <c r="V431" s="128"/>
      <c r="W431" s="128"/>
      <c r="X431" s="128"/>
      <c r="Y431" s="128"/>
      <c r="Z431" s="128"/>
      <c r="AA431" s="128"/>
      <c r="AB431" s="128"/>
      <c r="AC431" s="128"/>
      <c r="AD431" s="32" t="s">
        <v>2</v>
      </c>
      <c r="AE431" s="341" t="s">
        <v>312</v>
      </c>
      <c r="AF431" s="260" t="s">
        <v>313</v>
      </c>
      <c r="AG431" s="361"/>
      <c r="AH431" s="221"/>
      <c r="AN431"/>
      <c r="AO431"/>
    </row>
    <row r="432" spans="1:41" s="1" customFormat="1" ht="50.1" customHeight="1" thickBot="1">
      <c r="A432" s="471"/>
      <c r="B432" s="472"/>
      <c r="C432" s="473"/>
      <c r="D432" s="478"/>
      <c r="E432" s="78"/>
      <c r="F432" s="300" t="s">
        <v>22</v>
      </c>
      <c r="G432" s="300" t="s">
        <v>23</v>
      </c>
      <c r="H432" s="300" t="s">
        <v>11</v>
      </c>
      <c r="I432" s="300" t="s">
        <v>4</v>
      </c>
      <c r="J432" s="300" t="s">
        <v>5</v>
      </c>
      <c r="K432" s="300" t="s">
        <v>7</v>
      </c>
      <c r="L432" s="300" t="s">
        <v>8</v>
      </c>
      <c r="M432" s="300" t="s">
        <v>9</v>
      </c>
      <c r="N432" s="300" t="s">
        <v>10</v>
      </c>
      <c r="O432" s="300" t="s">
        <v>3</v>
      </c>
      <c r="P432" s="112"/>
      <c r="Q432" s="112"/>
      <c r="R432" s="112"/>
      <c r="S432" s="112"/>
      <c r="T432" s="112"/>
      <c r="U432" s="112"/>
      <c r="V432" s="129"/>
      <c r="W432" s="129"/>
      <c r="X432" s="129"/>
      <c r="Y432" s="129"/>
      <c r="Z432" s="129"/>
      <c r="AA432" s="129"/>
      <c r="AB432" s="129"/>
      <c r="AC432" s="129"/>
      <c r="AD432" s="33"/>
      <c r="AE432" s="342"/>
      <c r="AF432" s="265"/>
      <c r="AG432" s="361"/>
      <c r="AH432" s="221"/>
      <c r="AN432"/>
      <c r="AO432"/>
    </row>
    <row r="433" spans="1:41" s="207" customFormat="1" ht="39.950000000000003" customHeight="1" thickBot="1">
      <c r="A433" s="474"/>
      <c r="B433" s="475"/>
      <c r="C433" s="476"/>
      <c r="D433" s="479"/>
      <c r="E433" s="79"/>
      <c r="F433" s="301"/>
      <c r="G433" s="301"/>
      <c r="H433" s="301"/>
      <c r="I433" s="302"/>
      <c r="J433" s="301"/>
      <c r="K433" s="301"/>
      <c r="L433" s="301"/>
      <c r="M433" s="303"/>
      <c r="N433" s="303"/>
      <c r="O433" s="304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33">
        <f>SUM(AD434:AD435)</f>
        <v>0</v>
      </c>
      <c r="AE433" s="33"/>
      <c r="AF433" s="445">
        <f t="shared" ref="AF433" si="183">SUM(AF434:AF435)</f>
        <v>0</v>
      </c>
      <c r="AG433" s="444">
        <f>AF433</f>
        <v>0</v>
      </c>
      <c r="AH433" s="221"/>
      <c r="AN433"/>
      <c r="AO433"/>
    </row>
    <row r="434" spans="1:41" s="207" customFormat="1" ht="99.95" customHeight="1" thickBot="1">
      <c r="A434" s="518"/>
      <c r="B434" s="417" t="s">
        <v>81</v>
      </c>
      <c r="C434" s="305" t="s">
        <v>833</v>
      </c>
      <c r="D434" s="306">
        <v>10</v>
      </c>
      <c r="E434" s="307"/>
      <c r="F434" s="256"/>
      <c r="G434" s="256"/>
      <c r="H434" s="256"/>
      <c r="I434" s="256"/>
      <c r="J434" s="112"/>
      <c r="K434" s="256"/>
      <c r="L434" s="256"/>
      <c r="M434" s="256"/>
      <c r="N434" s="256"/>
      <c r="O434" s="256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255">
        <f>SUM(ROUNDUP(F434/D434,0),ROUNDUP(G434/D434,0),ROUNDUP(H434/D434,0),ROUNDUP(I434/D434,0),ROUNDUP(J434/D434,0),ROUNDUP(K434/D434,0),ROUNDUP(L434/D434,0),ROUNDUP(M434/D434,0),ROUNDUP(N434/D434,0),ROUNDUP(O434/D434,0),ROUNDUP(P434/D434,0),ROUNDUP(Q434/D434,0),ROUNDUP(R434/D434,0),ROUNDUP(S434/D434,0),ROUNDUP(T434/D434,0),ROUNDUP(U434/D434,0),ROUNDUP(V434/D434,0),ROUNDUP(W434/D434,0),ROUNDUP(X434/D434,0),ROUNDUP(Y434/D434,0),ROUNDUP(Z434/D434,0),ROUNDUP(AA434/D434,0),ROUNDUP(AB434/D434,0),ROUNDUP(AC434/D434,0))*D434</f>
        <v>0</v>
      </c>
      <c r="AE434" s="343">
        <v>3.86</v>
      </c>
      <c r="AF434" s="261">
        <f t="shared" ref="AF434:AF435" si="184">AD434*AE434</f>
        <v>0</v>
      </c>
      <c r="AG434" s="361"/>
      <c r="AH434" s="221"/>
      <c r="AN434"/>
      <c r="AO434"/>
    </row>
    <row r="435" spans="1:41" s="193" customFormat="1" ht="99.95" customHeight="1" thickBot="1">
      <c r="A435" s="490"/>
      <c r="B435" s="417" t="s">
        <v>82</v>
      </c>
      <c r="C435" s="305" t="s">
        <v>834</v>
      </c>
      <c r="D435" s="306">
        <v>10</v>
      </c>
      <c r="E435" s="307"/>
      <c r="F435" s="112"/>
      <c r="G435" s="112"/>
      <c r="H435" s="112"/>
      <c r="I435" s="112"/>
      <c r="J435" s="112"/>
      <c r="K435" s="112"/>
      <c r="L435" s="112"/>
      <c r="M435" s="112"/>
      <c r="N435" s="256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255">
        <f t="shared" ref="AD435" si="185">SUM(ROUNDUP(F435/D435,0),ROUNDUP(G435/D435,0),ROUNDUP(H435/D435,0),ROUNDUP(I435/D435,0),ROUNDUP(J435/D435,0),ROUNDUP(K435/D435,0),ROUNDUP(L435/D435,0),ROUNDUP(M435/D435,0),ROUNDUP(N435/D435,0),ROUNDUP(O435/D435,0),ROUNDUP(P435/D435,0),ROUNDUP(Q435/D435,0),ROUNDUP(R435/D435,0),ROUNDUP(S435/D435,0),ROUNDUP(T435/D435,0),ROUNDUP(U435/D435,0),ROUNDUP(V435/D435,0),ROUNDUP(W435/D435,0),ROUNDUP(X435/D435,0),ROUNDUP(Y435/D435,0),ROUNDUP(Z435/D435,0),ROUNDUP(AA435/D435,0),ROUNDUP(AB435/D435,0),ROUNDUP(AC435/D435,0))*D435</f>
        <v>0</v>
      </c>
      <c r="AE435" s="343">
        <v>5.16</v>
      </c>
      <c r="AF435" s="261">
        <f t="shared" si="184"/>
        <v>0</v>
      </c>
      <c r="AG435" s="361"/>
      <c r="AH435" s="221"/>
      <c r="AN435"/>
      <c r="AO435"/>
    </row>
    <row r="436" spans="1:41" ht="50.1" customHeight="1" thickBot="1">
      <c r="A436" s="468" t="s">
        <v>476</v>
      </c>
      <c r="B436" s="469"/>
      <c r="C436" s="470"/>
      <c r="D436" s="477" t="s">
        <v>477</v>
      </c>
      <c r="E436" s="77"/>
      <c r="F436" s="91" t="s">
        <v>21</v>
      </c>
      <c r="G436" s="91" t="s">
        <v>547</v>
      </c>
      <c r="H436" s="91" t="s">
        <v>480</v>
      </c>
      <c r="I436" s="99" t="s">
        <v>491</v>
      </c>
      <c r="J436" s="224" t="s">
        <v>548</v>
      </c>
      <c r="K436" s="126"/>
      <c r="L436" s="126"/>
      <c r="M436" s="126"/>
      <c r="N436" s="126"/>
      <c r="O436" s="126"/>
      <c r="P436" s="126"/>
      <c r="Q436" s="126"/>
      <c r="R436" s="126"/>
      <c r="S436" s="126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32" t="s">
        <v>2</v>
      </c>
      <c r="AE436" s="341" t="s">
        <v>312</v>
      </c>
      <c r="AF436" s="260" t="s">
        <v>313</v>
      </c>
      <c r="AG436" s="361"/>
      <c r="AH436" s="221"/>
    </row>
    <row r="437" spans="1:41" ht="50.1" customHeight="1" thickBot="1">
      <c r="A437" s="471"/>
      <c r="B437" s="472"/>
      <c r="C437" s="473"/>
      <c r="D437" s="478"/>
      <c r="E437" s="78"/>
      <c r="F437" s="92" t="s">
        <v>23</v>
      </c>
      <c r="G437" s="92" t="s">
        <v>11</v>
      </c>
      <c r="H437" s="92" t="s">
        <v>4</v>
      </c>
      <c r="I437" s="92" t="s">
        <v>7</v>
      </c>
      <c r="J437" s="92" t="s">
        <v>8</v>
      </c>
      <c r="K437" s="126"/>
      <c r="L437" s="126"/>
      <c r="M437" s="126"/>
      <c r="N437" s="126"/>
      <c r="O437" s="126"/>
      <c r="P437" s="126"/>
      <c r="Q437" s="126"/>
      <c r="R437" s="126"/>
      <c r="S437" s="126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35"/>
      <c r="AE437" s="342"/>
      <c r="AF437" s="265"/>
      <c r="AG437" s="361"/>
      <c r="AH437" s="221"/>
    </row>
    <row r="438" spans="1:41" s="193" customFormat="1" ht="40.5" customHeight="1" thickBot="1">
      <c r="A438" s="474"/>
      <c r="B438" s="475"/>
      <c r="C438" s="476"/>
      <c r="D438" s="479"/>
      <c r="E438" s="79"/>
      <c r="F438" s="13"/>
      <c r="G438" s="8"/>
      <c r="H438" s="16"/>
      <c r="I438" s="22"/>
      <c r="J438" s="13"/>
      <c r="K438" s="126"/>
      <c r="L438" s="126"/>
      <c r="M438" s="126"/>
      <c r="N438" s="126"/>
      <c r="O438" s="126"/>
      <c r="P438" s="126"/>
      <c r="Q438" s="126"/>
      <c r="R438" s="126"/>
      <c r="S438" s="126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36">
        <f>SUM(AD439:AD440)</f>
        <v>0</v>
      </c>
      <c r="AE438" s="36"/>
      <c r="AF438" s="450">
        <f t="shared" ref="AF438" si="186">SUM(AF439:AF440)</f>
        <v>0</v>
      </c>
      <c r="AG438" s="444">
        <f>AF438</f>
        <v>0</v>
      </c>
      <c r="AH438" s="221"/>
      <c r="AN438"/>
      <c r="AO438"/>
    </row>
    <row r="439" spans="1:41" s="193" customFormat="1" ht="99.95" customHeight="1" thickBot="1">
      <c r="A439" s="518"/>
      <c r="B439" s="402" t="s">
        <v>56</v>
      </c>
      <c r="C439" s="119" t="s">
        <v>815</v>
      </c>
      <c r="D439" s="93">
        <v>5</v>
      </c>
      <c r="E439" s="8"/>
      <c r="F439" s="256"/>
      <c r="G439" s="256"/>
      <c r="H439" s="256"/>
      <c r="I439" s="256"/>
      <c r="J439" s="256"/>
      <c r="K439" s="126"/>
      <c r="L439" s="126"/>
      <c r="M439" s="126"/>
      <c r="N439" s="126"/>
      <c r="O439" s="126"/>
      <c r="P439" s="126"/>
      <c r="Q439" s="126"/>
      <c r="R439" s="126"/>
      <c r="S439" s="126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255">
        <f t="shared" ref="AD439:AD440" si="187">SUM(ROUNDUP(F439/D439,0),ROUNDUP(G439/D439,0),ROUNDUP(H439/D439,0),ROUNDUP(I439/D439,0),ROUNDUP(J439/D439,0),ROUNDUP(K439/D439,0),ROUNDUP(L439/D439,0),ROUNDUP(M439/D439,0),ROUNDUP(N439/D439,0),ROUNDUP(O439/D439,0),ROUNDUP(P439/D439,0),ROUNDUP(Q439/D439,0),ROUNDUP(R439/D439,0),ROUNDUP(S439/D439,0),ROUNDUP(T439/D439,0),ROUNDUP(U439/D439,0),ROUNDUP(V439/D439,0),ROUNDUP(W439/D439,0),ROUNDUP(X439/D439,0),ROUNDUP(Y439/D439,0),ROUNDUP(Z439/D439,0),ROUNDUP(AA439/D439,0),ROUNDUP(AB439/D439,0),ROUNDUP(AC439/D439,0))*D439</f>
        <v>0</v>
      </c>
      <c r="AE439" s="343">
        <v>7.65</v>
      </c>
      <c r="AF439" s="261">
        <f t="shared" ref="AF439:AF440" si="188">AD439*AE439</f>
        <v>0</v>
      </c>
      <c r="AG439" s="361"/>
      <c r="AH439" s="221"/>
      <c r="AN439"/>
      <c r="AO439"/>
    </row>
    <row r="440" spans="1:41" ht="99.95" customHeight="1" thickBot="1">
      <c r="A440" s="490"/>
      <c r="B440" s="402" t="s">
        <v>57</v>
      </c>
      <c r="C440" s="119" t="s">
        <v>816</v>
      </c>
      <c r="D440" s="93">
        <v>5</v>
      </c>
      <c r="E440" s="8"/>
      <c r="F440" s="256"/>
      <c r="G440" s="256"/>
      <c r="H440" s="256"/>
      <c r="I440" s="256"/>
      <c r="J440" s="25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255">
        <f t="shared" si="187"/>
        <v>0</v>
      </c>
      <c r="AE440" s="343">
        <v>14</v>
      </c>
      <c r="AF440" s="261">
        <f t="shared" si="188"/>
        <v>0</v>
      </c>
      <c r="AG440" s="361"/>
      <c r="AH440" s="221"/>
    </row>
    <row r="441" spans="1:41" s="3" customFormat="1" ht="50.1" customHeight="1" thickBot="1">
      <c r="A441" s="468" t="s">
        <v>476</v>
      </c>
      <c r="B441" s="469"/>
      <c r="C441" s="470"/>
      <c r="D441" s="477" t="s">
        <v>477</v>
      </c>
      <c r="E441" s="77"/>
      <c r="F441" s="91" t="s">
        <v>549</v>
      </c>
      <c r="G441" s="91" t="s">
        <v>550</v>
      </c>
      <c r="H441" s="91" t="s">
        <v>551</v>
      </c>
      <c r="I441" s="91" t="s">
        <v>819</v>
      </c>
      <c r="J441" s="91" t="s">
        <v>547</v>
      </c>
      <c r="K441" s="104" t="s">
        <v>552</v>
      </c>
      <c r="L441" s="112"/>
      <c r="M441" s="112"/>
      <c r="N441" s="112"/>
      <c r="O441" s="112"/>
      <c r="P441" s="112"/>
      <c r="Q441" s="112"/>
      <c r="R441" s="126"/>
      <c r="S441" s="126"/>
      <c r="T441" s="126"/>
      <c r="U441" s="126"/>
      <c r="V441" s="128"/>
      <c r="W441" s="128"/>
      <c r="X441" s="128"/>
      <c r="Y441" s="128"/>
      <c r="Z441" s="128"/>
      <c r="AA441" s="128"/>
      <c r="AB441" s="128"/>
      <c r="AC441" s="128"/>
      <c r="AD441" s="32" t="s">
        <v>2</v>
      </c>
      <c r="AE441" s="341" t="s">
        <v>312</v>
      </c>
      <c r="AF441" s="260" t="s">
        <v>313</v>
      </c>
      <c r="AG441" s="361"/>
      <c r="AH441" s="221"/>
      <c r="AN441"/>
      <c r="AO441"/>
    </row>
    <row r="442" spans="1:41" s="3" customFormat="1" ht="50.1" customHeight="1" thickBot="1">
      <c r="A442" s="471"/>
      <c r="B442" s="472"/>
      <c r="C442" s="473"/>
      <c r="D442" s="478"/>
      <c r="E442" s="78"/>
      <c r="F442" s="104" t="s">
        <v>53</v>
      </c>
      <c r="G442" s="92" t="s">
        <v>49</v>
      </c>
      <c r="H442" s="92" t="s">
        <v>50</v>
      </c>
      <c r="I442" s="92" t="s">
        <v>51</v>
      </c>
      <c r="J442" s="92" t="s">
        <v>52</v>
      </c>
      <c r="K442" s="192" t="s">
        <v>54</v>
      </c>
      <c r="L442" s="112"/>
      <c r="M442" s="112"/>
      <c r="N442" s="112"/>
      <c r="O442" s="112"/>
      <c r="P442" s="112"/>
      <c r="Q442" s="112"/>
      <c r="R442" s="126"/>
      <c r="S442" s="126"/>
      <c r="T442" s="126"/>
      <c r="U442" s="126"/>
      <c r="V442" s="112"/>
      <c r="W442" s="112"/>
      <c r="X442" s="112"/>
      <c r="Y442" s="112"/>
      <c r="Z442" s="112"/>
      <c r="AA442" s="112"/>
      <c r="AB442" s="112"/>
      <c r="AC442" s="112"/>
      <c r="AD442" s="33"/>
      <c r="AE442" s="342"/>
      <c r="AF442" s="265"/>
      <c r="AG442" s="361"/>
      <c r="AH442" s="221"/>
      <c r="AN442"/>
      <c r="AO442"/>
    </row>
    <row r="443" spans="1:41" s="1" customFormat="1" ht="40.5" customHeight="1" thickBot="1">
      <c r="A443" s="474"/>
      <c r="B443" s="475"/>
      <c r="C443" s="476"/>
      <c r="D443" s="479"/>
      <c r="E443" s="79"/>
      <c r="F443" s="7"/>
      <c r="G443" s="7"/>
      <c r="H443" s="7"/>
      <c r="I443" s="75"/>
      <c r="J443" s="13"/>
      <c r="K443" s="71"/>
      <c r="L443" s="112"/>
      <c r="M443" s="112"/>
      <c r="N443" s="112"/>
      <c r="O443" s="112"/>
      <c r="P443" s="112"/>
      <c r="Q443" s="112"/>
      <c r="R443" s="126"/>
      <c r="S443" s="126"/>
      <c r="T443" s="126"/>
      <c r="U443" s="126"/>
      <c r="V443" s="112"/>
      <c r="W443" s="112"/>
      <c r="X443" s="112"/>
      <c r="Y443" s="112"/>
      <c r="Z443" s="112"/>
      <c r="AA443" s="112"/>
      <c r="AB443" s="112"/>
      <c r="AC443" s="112"/>
      <c r="AD443" s="33">
        <f>SUM(AD444:AD445)</f>
        <v>0</v>
      </c>
      <c r="AE443" s="33"/>
      <c r="AF443" s="445">
        <f t="shared" ref="AF443" si="189">SUM(AF444:AF445)</f>
        <v>0</v>
      </c>
      <c r="AG443" s="444">
        <f>AF443</f>
        <v>0</v>
      </c>
      <c r="AH443" s="221"/>
      <c r="AN443"/>
      <c r="AO443"/>
    </row>
    <row r="444" spans="1:41" s="1" customFormat="1" ht="99.95" customHeight="1" thickBot="1">
      <c r="A444" s="518"/>
      <c r="B444" s="402" t="s">
        <v>380</v>
      </c>
      <c r="C444" s="119" t="s">
        <v>820</v>
      </c>
      <c r="D444" s="93">
        <v>5</v>
      </c>
      <c r="E444" s="8"/>
      <c r="F444" s="257"/>
      <c r="G444" s="257"/>
      <c r="H444" s="257"/>
      <c r="I444" s="257"/>
      <c r="J444" s="257"/>
      <c r="K444" s="257"/>
      <c r="L444" s="112"/>
      <c r="M444" s="112"/>
      <c r="N444" s="112"/>
      <c r="O444" s="112"/>
      <c r="P444" s="112"/>
      <c r="Q444" s="112"/>
      <c r="R444" s="126"/>
      <c r="S444" s="126"/>
      <c r="T444" s="126"/>
      <c r="U444" s="126"/>
      <c r="V444" s="112"/>
      <c r="W444" s="112"/>
      <c r="X444" s="112"/>
      <c r="Y444" s="112"/>
      <c r="Z444" s="112"/>
      <c r="AA444" s="112"/>
      <c r="AB444" s="112"/>
      <c r="AC444" s="112"/>
      <c r="AD444" s="255">
        <f t="shared" ref="AD444:AD445" si="190">SUM(ROUNDUP(F444/D444,0),ROUNDUP(G444/D444,0),ROUNDUP(H444/D444,0),ROUNDUP(I444/D444,0),ROUNDUP(J444/D444,0),ROUNDUP(K444/D444,0),ROUNDUP(L444/D444,0),ROUNDUP(M444/D444,0),ROUNDUP(N444/D444,0),ROUNDUP(O444/D444,0),ROUNDUP(P444/D444,0),ROUNDUP(Q444/D444,0),ROUNDUP(R444/D444,0),ROUNDUP(S444/D444,0),ROUNDUP(T444/D444,0),ROUNDUP(U444/D444,0),ROUNDUP(V444/D444,0),ROUNDUP(W444/D444,0),ROUNDUP(X444/D444,0),ROUNDUP(Y444/D444,0),ROUNDUP(Z444/D444,0),ROUNDUP(AA444/D444,0),ROUNDUP(AB444/D444,0),ROUNDUP(AC444/D444,0))*D444</f>
        <v>0</v>
      </c>
      <c r="AE444" s="343">
        <v>13.33</v>
      </c>
      <c r="AF444" s="261">
        <f t="shared" ref="AF444:AF445" si="191">AD444*AE444</f>
        <v>0</v>
      </c>
      <c r="AG444" s="361"/>
      <c r="AH444" s="221"/>
      <c r="AN444"/>
      <c r="AO444"/>
    </row>
    <row r="445" spans="1:41" s="1" customFormat="1" ht="99.95" customHeight="1" thickBot="1">
      <c r="A445" s="490"/>
      <c r="B445" s="402" t="s">
        <v>381</v>
      </c>
      <c r="C445" s="119" t="s">
        <v>821</v>
      </c>
      <c r="D445" s="93">
        <v>5</v>
      </c>
      <c r="E445" s="8"/>
      <c r="F445" s="257"/>
      <c r="G445" s="257"/>
      <c r="H445" s="257"/>
      <c r="I445" s="257"/>
      <c r="J445" s="257"/>
      <c r="K445" s="257"/>
      <c r="L445" s="112"/>
      <c r="M445" s="112"/>
      <c r="N445" s="112"/>
      <c r="O445" s="112"/>
      <c r="P445" s="112"/>
      <c r="Q445" s="112"/>
      <c r="R445" s="126"/>
      <c r="S445" s="126"/>
      <c r="T445" s="126"/>
      <c r="U445" s="126"/>
      <c r="V445" s="112"/>
      <c r="W445" s="112"/>
      <c r="X445" s="112"/>
      <c r="Y445" s="112"/>
      <c r="Z445" s="112"/>
      <c r="AA445" s="112"/>
      <c r="AB445" s="112"/>
      <c r="AC445" s="112"/>
      <c r="AD445" s="255">
        <f t="shared" si="190"/>
        <v>0</v>
      </c>
      <c r="AE445" s="343">
        <v>22.15</v>
      </c>
      <c r="AF445" s="261">
        <f t="shared" si="191"/>
        <v>0</v>
      </c>
      <c r="AG445" s="361"/>
      <c r="AH445" s="221"/>
      <c r="AN445"/>
      <c r="AO445"/>
    </row>
    <row r="446" spans="1:41" ht="50.1" customHeight="1" thickBot="1">
      <c r="A446" s="468" t="s">
        <v>476</v>
      </c>
      <c r="B446" s="469"/>
      <c r="C446" s="470"/>
      <c r="D446" s="477" t="s">
        <v>477</v>
      </c>
      <c r="E446" s="77"/>
      <c r="F446" s="91" t="s">
        <v>21</v>
      </c>
      <c r="G446" s="91" t="s">
        <v>480</v>
      </c>
      <c r="H446" s="91" t="s">
        <v>489</v>
      </c>
      <c r="I446" s="99" t="s">
        <v>491</v>
      </c>
      <c r="J446" s="224" t="s">
        <v>548</v>
      </c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32" t="s">
        <v>2</v>
      </c>
      <c r="AE446" s="341" t="s">
        <v>312</v>
      </c>
      <c r="AF446" s="260" t="s">
        <v>313</v>
      </c>
      <c r="AG446" s="361"/>
      <c r="AH446" s="221"/>
    </row>
    <row r="447" spans="1:41" ht="50.1" customHeight="1" thickBot="1">
      <c r="A447" s="471"/>
      <c r="B447" s="472"/>
      <c r="C447" s="473"/>
      <c r="D447" s="478"/>
      <c r="E447" s="78"/>
      <c r="F447" s="92" t="s">
        <v>23</v>
      </c>
      <c r="G447" s="92" t="s">
        <v>4</v>
      </c>
      <c r="H447" s="92" t="s">
        <v>55</v>
      </c>
      <c r="I447" s="92" t="s">
        <v>7</v>
      </c>
      <c r="J447" s="92" t="s">
        <v>8</v>
      </c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35"/>
      <c r="AE447" s="342"/>
      <c r="AF447" s="265"/>
      <c r="AG447" s="361"/>
      <c r="AH447" s="221"/>
    </row>
    <row r="448" spans="1:41" s="193" customFormat="1" ht="40.5" customHeight="1" thickBot="1">
      <c r="A448" s="474"/>
      <c r="B448" s="475"/>
      <c r="C448" s="476"/>
      <c r="D448" s="479"/>
      <c r="E448" s="79"/>
      <c r="F448" s="13"/>
      <c r="G448" s="16"/>
      <c r="H448" s="8"/>
      <c r="I448" s="22"/>
      <c r="J448" s="13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36">
        <f>SUM(AD449:AD450)</f>
        <v>0</v>
      </c>
      <c r="AE448" s="36"/>
      <c r="AF448" s="450">
        <f t="shared" ref="AF448" si="192">SUM(AF449:AF450)</f>
        <v>0</v>
      </c>
      <c r="AG448" s="444">
        <f>AF448</f>
        <v>0</v>
      </c>
      <c r="AH448" s="221"/>
      <c r="AN448"/>
      <c r="AO448"/>
    </row>
    <row r="449" spans="1:41" ht="99.95" customHeight="1" thickBot="1">
      <c r="A449" s="489"/>
      <c r="B449" s="401" t="s">
        <v>286</v>
      </c>
      <c r="C449" s="120" t="s">
        <v>817</v>
      </c>
      <c r="D449" s="99">
        <v>5</v>
      </c>
      <c r="E449" s="9"/>
      <c r="F449" s="126"/>
      <c r="G449" s="257"/>
      <c r="H449" s="126"/>
      <c r="I449" s="254"/>
      <c r="J449" s="257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255">
        <f t="shared" ref="AD449:AD450" si="193">SUM(ROUNDUP(F449/D449,0),ROUNDUP(G449/D449,0),ROUNDUP(H449/D449,0),ROUNDUP(I449/D449,0),ROUNDUP(J449/D449,0),ROUNDUP(K449/D449,0),ROUNDUP(L449/D449,0),ROUNDUP(M449/D449,0),ROUNDUP(N449/D449,0),ROUNDUP(O449/D449,0),ROUNDUP(P449/D449,0),ROUNDUP(Q449/D449,0),ROUNDUP(R449/D449,0),ROUNDUP(S449/D449,0),ROUNDUP(T449/D449,0),ROUNDUP(U449/D449,0),ROUNDUP(V449/D449,0),ROUNDUP(W449/D449,0),ROUNDUP(X449/D449,0),ROUNDUP(Y449/D449,0),ROUNDUP(Z449/D449,0),ROUNDUP(AA449/D449,0),ROUNDUP(AB449/D449,0),ROUNDUP(AC449/D449,0))*D449</f>
        <v>0</v>
      </c>
      <c r="AE449" s="343">
        <v>2.0099999999999998</v>
      </c>
      <c r="AF449" s="261">
        <f t="shared" ref="AF449:AF450" si="194">AD449*AE449</f>
        <v>0</v>
      </c>
      <c r="AG449" s="361"/>
      <c r="AH449" s="221"/>
    </row>
    <row r="450" spans="1:41" ht="99.95" customHeight="1" thickBot="1">
      <c r="A450" s="490"/>
      <c r="B450" s="402" t="s">
        <v>287</v>
      </c>
      <c r="C450" s="120" t="s">
        <v>818</v>
      </c>
      <c r="D450" s="99">
        <v>5</v>
      </c>
      <c r="E450" s="9"/>
      <c r="F450" s="257"/>
      <c r="G450" s="257"/>
      <c r="H450" s="257"/>
      <c r="I450" s="257"/>
      <c r="J450" s="257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255">
        <f t="shared" si="193"/>
        <v>0</v>
      </c>
      <c r="AE450" s="343">
        <v>3.97</v>
      </c>
      <c r="AF450" s="261">
        <f t="shared" si="194"/>
        <v>0</v>
      </c>
      <c r="AG450" s="361"/>
      <c r="AH450" s="221"/>
    </row>
    <row r="451" spans="1:41" s="74" customFormat="1" ht="50.1" customHeight="1" thickBot="1">
      <c r="A451" s="468" t="s">
        <v>476</v>
      </c>
      <c r="B451" s="469"/>
      <c r="C451" s="470"/>
      <c r="D451" s="477" t="s">
        <v>477</v>
      </c>
      <c r="E451" s="78"/>
      <c r="F451" s="91" t="s">
        <v>544</v>
      </c>
      <c r="G451" s="91" t="s">
        <v>21</v>
      </c>
      <c r="H451" s="224" t="s">
        <v>807</v>
      </c>
      <c r="I451" s="91" t="s">
        <v>545</v>
      </c>
      <c r="J451" s="91" t="s">
        <v>480</v>
      </c>
      <c r="K451" s="91" t="s">
        <v>488</v>
      </c>
      <c r="L451" s="91" t="s">
        <v>546</v>
      </c>
      <c r="M451" s="91" t="s">
        <v>487</v>
      </c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32" t="s">
        <v>2</v>
      </c>
      <c r="AE451" s="341" t="s">
        <v>312</v>
      </c>
      <c r="AF451" s="260" t="s">
        <v>313</v>
      </c>
      <c r="AG451" s="361"/>
      <c r="AH451" s="221"/>
      <c r="AN451"/>
      <c r="AO451"/>
    </row>
    <row r="452" spans="1:41" ht="50.1" customHeight="1" thickBot="1">
      <c r="A452" s="471"/>
      <c r="B452" s="472"/>
      <c r="C452" s="473"/>
      <c r="D452" s="478"/>
      <c r="E452" s="78"/>
      <c r="F452" s="92" t="s">
        <v>22</v>
      </c>
      <c r="G452" s="92" t="s">
        <v>23</v>
      </c>
      <c r="H452" s="92" t="s">
        <v>26</v>
      </c>
      <c r="I452" s="92" t="s">
        <v>27</v>
      </c>
      <c r="J452" s="92" t="s">
        <v>4</v>
      </c>
      <c r="K452" s="92" t="s">
        <v>366</v>
      </c>
      <c r="L452" s="92" t="s">
        <v>8</v>
      </c>
      <c r="M452" s="109" t="s">
        <v>285</v>
      </c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57"/>
      <c r="AE452" s="342"/>
      <c r="AF452" s="265"/>
      <c r="AG452" s="361"/>
      <c r="AH452" s="221"/>
    </row>
    <row r="453" spans="1:41" ht="42" customHeight="1" thickBot="1">
      <c r="A453" s="474"/>
      <c r="B453" s="475"/>
      <c r="C453" s="476"/>
      <c r="D453" s="479"/>
      <c r="E453" s="79"/>
      <c r="F453" s="7"/>
      <c r="G453" s="7"/>
      <c r="H453" s="7"/>
      <c r="I453" s="7"/>
      <c r="J453" s="13"/>
      <c r="K453" s="64"/>
      <c r="L453" s="13"/>
      <c r="M453" s="65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57">
        <f>SUM(AD454:AD460)</f>
        <v>0</v>
      </c>
      <c r="AE453" s="157"/>
      <c r="AF453" s="453">
        <f t="shared" ref="AF453" si="195">SUM(AF454:AF460)</f>
        <v>0</v>
      </c>
      <c r="AG453" s="444">
        <f>AF453</f>
        <v>0</v>
      </c>
      <c r="AH453" s="221"/>
    </row>
    <row r="454" spans="1:41" s="193" customFormat="1" ht="50.1" customHeight="1" thickBot="1">
      <c r="A454" s="357"/>
      <c r="B454" s="417" t="s">
        <v>36</v>
      </c>
      <c r="C454" s="308" t="s">
        <v>799</v>
      </c>
      <c r="D454" s="306">
        <v>10</v>
      </c>
      <c r="E454" s="307"/>
      <c r="F454" s="256"/>
      <c r="G454" s="256"/>
      <c r="H454" s="126"/>
      <c r="I454" s="256"/>
      <c r="J454" s="256"/>
      <c r="K454" s="256"/>
      <c r="L454" s="256"/>
      <c r="M454" s="25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255">
        <f>SUM(ROUNDUP(F454/D454,0),ROUNDUP(G454/D454,0),ROUNDUP(H454/D454,0),ROUNDUP(I454/D454,0),ROUNDUP(J454/D454,0),ROUNDUP(K454/D454,0),ROUNDUP(L454/D454,0),ROUNDUP(Q454/D454,0),ROUNDUP(R454/D454,0),ROUNDUP(S454/D454,0),ROUNDUP(T454/D454,0),ROUNDUP(U454/D454,0),ROUNDUP(M454/D454,0),ROUNDUP(W454/D454,0),ROUNDUP(X454/D454,0),ROUNDUP(Y454/D454,0),ROUNDUP(Z454/D454,0),ROUNDUP(AA454/D454,0),ROUNDUP(AB454/D454,0),ROUNDUP(AC454/D454,0))*D454</f>
        <v>0</v>
      </c>
      <c r="AE454" s="343">
        <v>1.56</v>
      </c>
      <c r="AF454" s="261">
        <f t="shared" ref="AF454:AF460" si="196">AD454*AE454</f>
        <v>0</v>
      </c>
      <c r="AG454" s="361"/>
      <c r="AH454" s="221"/>
      <c r="AN454"/>
      <c r="AO454"/>
    </row>
    <row r="455" spans="1:41" s="193" customFormat="1" ht="50.1" customHeight="1" thickBot="1">
      <c r="A455" s="489"/>
      <c r="B455" s="404" t="s">
        <v>37</v>
      </c>
      <c r="C455" s="117" t="s">
        <v>800</v>
      </c>
      <c r="D455" s="150">
        <v>10</v>
      </c>
      <c r="E455" s="19"/>
      <c r="F455" s="256"/>
      <c r="G455" s="256"/>
      <c r="H455" s="257"/>
      <c r="I455" s="256"/>
      <c r="J455" s="256"/>
      <c r="K455" s="256"/>
      <c r="L455" s="256"/>
      <c r="M455" s="25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255">
        <f t="shared" ref="AD455:AD460" si="197">SUM(ROUNDUP(F455/D455,0),ROUNDUP(G455/D455,0),ROUNDUP(H455/D455,0),ROUNDUP(I455/D455,0),ROUNDUP(J455/D455,0),ROUNDUP(K455/D455,0),ROUNDUP(L455/D455,0),ROUNDUP(Q455/D455,0),ROUNDUP(R455/D455,0),ROUNDUP(S455/D455,0),ROUNDUP(T455/D455,0),ROUNDUP(U455/D455,0),ROUNDUP(M455/D455,0),ROUNDUP(W455/D455,0),ROUNDUP(X455/D455,0),ROUNDUP(Y455/D455,0),ROUNDUP(Z455/D455,0),ROUNDUP(AA455/D455,0),ROUNDUP(AB455/D455,0),ROUNDUP(AC455/D455,0))*D455</f>
        <v>0</v>
      </c>
      <c r="AE455" s="343">
        <v>2.17</v>
      </c>
      <c r="AF455" s="261">
        <f t="shared" si="196"/>
        <v>0</v>
      </c>
      <c r="AG455" s="361"/>
      <c r="AH455" s="221"/>
      <c r="AN455"/>
      <c r="AO455"/>
    </row>
    <row r="456" spans="1:41" ht="50.1" customHeight="1" thickBot="1">
      <c r="A456" s="489"/>
      <c r="B456" s="404" t="s">
        <v>38</v>
      </c>
      <c r="C456" s="117" t="s">
        <v>801</v>
      </c>
      <c r="D456" s="150">
        <v>10</v>
      </c>
      <c r="E456" s="19"/>
      <c r="F456" s="256"/>
      <c r="G456" s="256"/>
      <c r="H456" s="257"/>
      <c r="I456" s="256"/>
      <c r="J456" s="256"/>
      <c r="K456" s="256"/>
      <c r="L456" s="256"/>
      <c r="M456" s="25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255">
        <f t="shared" si="197"/>
        <v>0</v>
      </c>
      <c r="AE456" s="343">
        <v>3</v>
      </c>
      <c r="AF456" s="261">
        <f t="shared" si="196"/>
        <v>0</v>
      </c>
      <c r="AG456" s="361"/>
      <c r="AH456" s="221"/>
    </row>
    <row r="457" spans="1:41" ht="50.1" customHeight="1" thickBot="1">
      <c r="A457" s="489"/>
      <c r="B457" s="404" t="s">
        <v>39</v>
      </c>
      <c r="C457" s="117" t="s">
        <v>802</v>
      </c>
      <c r="D457" s="150">
        <v>10</v>
      </c>
      <c r="E457" s="19"/>
      <c r="F457" s="256"/>
      <c r="G457" s="256"/>
      <c r="H457" s="112"/>
      <c r="I457" s="256"/>
      <c r="J457" s="256"/>
      <c r="K457" s="256"/>
      <c r="L457" s="256"/>
      <c r="M457" s="25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255">
        <f t="shared" si="197"/>
        <v>0</v>
      </c>
      <c r="AE457" s="343">
        <v>4.24</v>
      </c>
      <c r="AF457" s="261">
        <f t="shared" si="196"/>
        <v>0</v>
      </c>
      <c r="AG457" s="361"/>
      <c r="AH457" s="221"/>
    </row>
    <row r="458" spans="1:41" s="193" customFormat="1" ht="50.1" customHeight="1" thickBot="1">
      <c r="A458" s="489"/>
      <c r="B458" s="404" t="s">
        <v>40</v>
      </c>
      <c r="C458" s="117" t="s">
        <v>803</v>
      </c>
      <c r="D458" s="150">
        <v>10</v>
      </c>
      <c r="E458" s="19"/>
      <c r="F458" s="256"/>
      <c r="G458" s="256"/>
      <c r="H458" s="126"/>
      <c r="I458" s="256"/>
      <c r="J458" s="256"/>
      <c r="K458" s="256"/>
      <c r="L458" s="256"/>
      <c r="M458" s="25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255">
        <f t="shared" si="197"/>
        <v>0</v>
      </c>
      <c r="AE458" s="343">
        <v>4.93</v>
      </c>
      <c r="AF458" s="261">
        <f t="shared" si="196"/>
        <v>0</v>
      </c>
      <c r="AG458" s="361"/>
      <c r="AH458" s="221"/>
      <c r="AN458"/>
      <c r="AO458"/>
    </row>
    <row r="459" spans="1:41" s="206" customFormat="1" ht="50.1" customHeight="1" thickBot="1">
      <c r="A459" s="489"/>
      <c r="B459" s="404" t="s">
        <v>41</v>
      </c>
      <c r="C459" s="117" t="s">
        <v>804</v>
      </c>
      <c r="D459" s="150">
        <v>5</v>
      </c>
      <c r="E459" s="19"/>
      <c r="F459" s="256"/>
      <c r="G459" s="256"/>
      <c r="H459" s="126"/>
      <c r="I459" s="126"/>
      <c r="J459" s="256"/>
      <c r="K459" s="126"/>
      <c r="L459" s="126"/>
      <c r="M459" s="256"/>
      <c r="N459" s="112"/>
      <c r="O459" s="112"/>
      <c r="P459" s="112"/>
      <c r="Q459" s="112"/>
      <c r="R459" s="112"/>
      <c r="S459" s="126"/>
      <c r="T459" s="126"/>
      <c r="U459" s="126"/>
      <c r="V459" s="126"/>
      <c r="W459" s="112"/>
      <c r="X459" s="112"/>
      <c r="Y459" s="112"/>
      <c r="Z459" s="126"/>
      <c r="AA459" s="126"/>
      <c r="AB459" s="126"/>
      <c r="AC459" s="126"/>
      <c r="AD459" s="255">
        <f t="shared" si="197"/>
        <v>0</v>
      </c>
      <c r="AE459" s="343">
        <v>6.89</v>
      </c>
      <c r="AF459" s="261">
        <f t="shared" si="196"/>
        <v>0</v>
      </c>
      <c r="AG459" s="361"/>
      <c r="AH459" s="221"/>
      <c r="AN459"/>
      <c r="AO459"/>
    </row>
    <row r="460" spans="1:41" ht="50.1" customHeight="1" thickBot="1">
      <c r="A460" s="490"/>
      <c r="B460" s="404" t="s">
        <v>42</v>
      </c>
      <c r="C460" s="117" t="s">
        <v>805</v>
      </c>
      <c r="D460" s="150">
        <v>5</v>
      </c>
      <c r="E460" s="19"/>
      <c r="F460" s="256"/>
      <c r="G460" s="256"/>
      <c r="H460" s="126"/>
      <c r="I460" s="126"/>
      <c r="J460" s="256"/>
      <c r="K460" s="126"/>
      <c r="L460" s="126"/>
      <c r="M460" s="256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255">
        <f t="shared" si="197"/>
        <v>0</v>
      </c>
      <c r="AE460" s="343">
        <v>10.57</v>
      </c>
      <c r="AF460" s="261">
        <f t="shared" si="196"/>
        <v>0</v>
      </c>
      <c r="AG460" s="361"/>
      <c r="AH460" s="221"/>
    </row>
    <row r="461" spans="1:41" ht="50.1" customHeight="1" thickBot="1">
      <c r="A461" s="468" t="s">
        <v>476</v>
      </c>
      <c r="B461" s="469"/>
      <c r="C461" s="470"/>
      <c r="D461" s="477" t="s">
        <v>477</v>
      </c>
      <c r="E461" s="78"/>
      <c r="F461" s="91" t="s">
        <v>544</v>
      </c>
      <c r="G461" s="91" t="s">
        <v>21</v>
      </c>
      <c r="H461" s="91" t="s">
        <v>545</v>
      </c>
      <c r="I461" s="91" t="s">
        <v>480</v>
      </c>
      <c r="J461" s="91" t="s">
        <v>487</v>
      </c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32" t="s">
        <v>2</v>
      </c>
      <c r="AE461" s="341" t="s">
        <v>312</v>
      </c>
      <c r="AF461" s="260" t="s">
        <v>313</v>
      </c>
      <c r="AG461" s="361"/>
      <c r="AH461" s="221"/>
    </row>
    <row r="462" spans="1:41" ht="50.1" customHeight="1" thickBot="1">
      <c r="A462" s="471"/>
      <c r="B462" s="472"/>
      <c r="C462" s="473"/>
      <c r="D462" s="478"/>
      <c r="E462" s="78"/>
      <c r="F462" s="92" t="s">
        <v>22</v>
      </c>
      <c r="G462" s="92" t="s">
        <v>23</v>
      </c>
      <c r="H462" s="92" t="s">
        <v>27</v>
      </c>
      <c r="I462" s="92" t="s">
        <v>4</v>
      </c>
      <c r="J462" s="109" t="s">
        <v>285</v>
      </c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  <c r="AC462" s="134"/>
      <c r="AD462" s="157"/>
      <c r="AE462" s="342"/>
      <c r="AF462" s="265"/>
      <c r="AG462" s="361"/>
      <c r="AH462" s="221"/>
    </row>
    <row r="463" spans="1:41" s="193" customFormat="1" ht="37.5" customHeight="1" thickBot="1">
      <c r="A463" s="474"/>
      <c r="B463" s="475"/>
      <c r="C463" s="476"/>
      <c r="D463" s="479"/>
      <c r="E463" s="79"/>
      <c r="F463" s="7"/>
      <c r="G463" s="7"/>
      <c r="H463" s="7"/>
      <c r="I463" s="13"/>
      <c r="J463" s="65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57">
        <f>SUM(AD464:AD470)</f>
        <v>0</v>
      </c>
      <c r="AE463" s="157"/>
      <c r="AF463" s="453">
        <f t="shared" ref="AF463" si="198">SUM(AF464:AF470)</f>
        <v>0</v>
      </c>
      <c r="AG463" s="444">
        <f>AF463</f>
        <v>0</v>
      </c>
      <c r="AH463" s="221"/>
      <c r="AN463"/>
      <c r="AO463"/>
    </row>
    <row r="464" spans="1:41" s="193" customFormat="1" ht="50.1" customHeight="1" thickBot="1">
      <c r="A464" s="489"/>
      <c r="B464" s="404" t="s">
        <v>29</v>
      </c>
      <c r="C464" s="118" t="s">
        <v>808</v>
      </c>
      <c r="D464" s="150">
        <v>10</v>
      </c>
      <c r="E464" s="19"/>
      <c r="F464" s="256"/>
      <c r="G464" s="256"/>
      <c r="H464" s="256"/>
      <c r="I464" s="256"/>
      <c r="J464" s="25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255">
        <f>SUM(ROUNDUP(F464/D464,0),ROUNDUP(G464/D464,0),ROUNDUP(K464/D464,0),ROUNDUP(H464/D464,0),ROUNDUP(M464/D464,0),ROUNDUP(N464/D464,0),ROUNDUP(I464/D464,0),ROUNDUP(P464/D464,0),ROUNDUP(Q464/D464,0),ROUNDUP(R464/D464,0),ROUNDUP(S464/D464,0),ROUNDUP(T464/D464,0),ROUNDUP(V464/D464,0),ROUNDUP(W464/D464,0),ROUNDUP(J464/D464,0),ROUNDUP(Y464/D464,0),ROUNDUP(Z464/D464,0),ROUNDUP(AA464/D464,0),ROUNDUP(AB464/D464,0),ROUNDUP(AC464/D464,0))*D464</f>
        <v>0</v>
      </c>
      <c r="AE464" s="343">
        <v>1.7</v>
      </c>
      <c r="AF464" s="261">
        <f t="shared" ref="AF464:AF470" si="199">AD464*AE464</f>
        <v>0</v>
      </c>
      <c r="AG464" s="361"/>
      <c r="AH464" s="221"/>
      <c r="AN464"/>
      <c r="AO464"/>
    </row>
    <row r="465" spans="1:41" ht="50.1" customHeight="1" thickBot="1">
      <c r="A465" s="489"/>
      <c r="B465" s="404" t="s">
        <v>30</v>
      </c>
      <c r="C465" s="118" t="s">
        <v>809</v>
      </c>
      <c r="D465" s="150">
        <v>10</v>
      </c>
      <c r="E465" s="19"/>
      <c r="F465" s="256"/>
      <c r="G465" s="256"/>
      <c r="H465" s="256"/>
      <c r="I465" s="256"/>
      <c r="J465" s="256"/>
      <c r="K465" s="128"/>
      <c r="L465" s="128"/>
      <c r="M465" s="128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  <c r="AA465" s="128"/>
      <c r="AB465" s="128"/>
      <c r="AC465" s="128"/>
      <c r="AD465" s="255">
        <f t="shared" ref="AD465:AD470" si="200">SUM(ROUNDUP(F465/D465,0),ROUNDUP(G465/D465,0),ROUNDUP(K465/D465,0),ROUNDUP(H465/D465,0),ROUNDUP(M465/D465,0),ROUNDUP(N465/D465,0),ROUNDUP(I465/D465,0),ROUNDUP(P465/D465,0),ROUNDUP(Q465/D465,0),ROUNDUP(R465/D465,0),ROUNDUP(S465/D465,0),ROUNDUP(T465/D465,0),ROUNDUP(V465/D465,0),ROUNDUP(W465/D465,0),ROUNDUP(J465/D465,0),ROUNDUP(Y465/D465,0),ROUNDUP(Z465/D465,0),ROUNDUP(AA465/D465,0),ROUNDUP(AB465/D465,0),ROUNDUP(AC465/D465,0))*D465</f>
        <v>0</v>
      </c>
      <c r="AE465" s="343">
        <v>2.84</v>
      </c>
      <c r="AF465" s="261">
        <f t="shared" si="199"/>
        <v>0</v>
      </c>
      <c r="AG465" s="361"/>
      <c r="AH465" s="221"/>
    </row>
    <row r="466" spans="1:41" ht="50.1" customHeight="1" thickBot="1">
      <c r="A466" s="489"/>
      <c r="B466" s="404" t="s">
        <v>31</v>
      </c>
      <c r="C466" s="118" t="s">
        <v>810</v>
      </c>
      <c r="D466" s="150">
        <v>10</v>
      </c>
      <c r="E466" s="19"/>
      <c r="F466" s="256"/>
      <c r="G466" s="256"/>
      <c r="H466" s="256"/>
      <c r="I466" s="256"/>
      <c r="J466" s="256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255">
        <f t="shared" si="200"/>
        <v>0</v>
      </c>
      <c r="AE466" s="343">
        <v>3.56</v>
      </c>
      <c r="AF466" s="261">
        <f t="shared" si="199"/>
        <v>0</v>
      </c>
      <c r="AG466" s="361"/>
      <c r="AH466" s="221"/>
    </row>
    <row r="467" spans="1:41" ht="50.1" customHeight="1" thickBot="1">
      <c r="A467" s="489"/>
      <c r="B467" s="404" t="s">
        <v>32</v>
      </c>
      <c r="C467" s="118" t="s">
        <v>811</v>
      </c>
      <c r="D467" s="150">
        <v>10</v>
      </c>
      <c r="E467" s="19"/>
      <c r="F467" s="256"/>
      <c r="G467" s="256"/>
      <c r="H467" s="256"/>
      <c r="I467" s="256"/>
      <c r="J467" s="256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255">
        <f t="shared" si="200"/>
        <v>0</v>
      </c>
      <c r="AE467" s="343">
        <v>4.9000000000000004</v>
      </c>
      <c r="AF467" s="261">
        <f t="shared" si="199"/>
        <v>0</v>
      </c>
      <c r="AG467" s="361"/>
      <c r="AH467" s="221"/>
    </row>
    <row r="468" spans="1:41" s="193" customFormat="1" ht="50.1" customHeight="1" thickBot="1">
      <c r="A468" s="489"/>
      <c r="B468" s="404" t="s">
        <v>33</v>
      </c>
      <c r="C468" s="118" t="s">
        <v>812</v>
      </c>
      <c r="D468" s="150">
        <v>10</v>
      </c>
      <c r="E468" s="19"/>
      <c r="F468" s="256"/>
      <c r="G468" s="256"/>
      <c r="H468" s="256"/>
      <c r="I468" s="256"/>
      <c r="J468" s="256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255">
        <f t="shared" si="200"/>
        <v>0</v>
      </c>
      <c r="AE468" s="343">
        <v>6.03</v>
      </c>
      <c r="AF468" s="261">
        <f t="shared" si="199"/>
        <v>0</v>
      </c>
      <c r="AG468" s="361"/>
      <c r="AH468" s="221"/>
      <c r="AN468"/>
      <c r="AO468"/>
    </row>
    <row r="469" spans="1:41" s="193" customFormat="1" ht="50.1" customHeight="1" thickBot="1">
      <c r="A469" s="489"/>
      <c r="B469" s="404" t="s">
        <v>34</v>
      </c>
      <c r="C469" s="118" t="s">
        <v>813</v>
      </c>
      <c r="D469" s="150">
        <v>5</v>
      </c>
      <c r="E469" s="19"/>
      <c r="F469" s="256"/>
      <c r="G469" s="256"/>
      <c r="H469" s="126"/>
      <c r="I469" s="256"/>
      <c r="J469" s="256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255">
        <f t="shared" si="200"/>
        <v>0</v>
      </c>
      <c r="AE469" s="343">
        <v>8.56</v>
      </c>
      <c r="AF469" s="261">
        <f t="shared" si="199"/>
        <v>0</v>
      </c>
      <c r="AG469" s="361"/>
      <c r="AH469" s="221"/>
      <c r="AN469"/>
      <c r="AO469"/>
    </row>
    <row r="470" spans="1:41" ht="50.1" customHeight="1" thickBot="1">
      <c r="A470" s="490"/>
      <c r="B470" s="404" t="s">
        <v>35</v>
      </c>
      <c r="C470" s="118" t="s">
        <v>814</v>
      </c>
      <c r="D470" s="150">
        <v>5</v>
      </c>
      <c r="E470" s="19"/>
      <c r="F470" s="256"/>
      <c r="G470" s="256"/>
      <c r="H470" s="126"/>
      <c r="I470" s="256"/>
      <c r="J470" s="256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255">
        <f t="shared" si="200"/>
        <v>0</v>
      </c>
      <c r="AE470" s="343">
        <v>13</v>
      </c>
      <c r="AF470" s="261">
        <f t="shared" si="199"/>
        <v>0</v>
      </c>
      <c r="AG470" s="361"/>
      <c r="AH470" s="221"/>
    </row>
    <row r="471" spans="1:41" ht="50.1" customHeight="1" thickBot="1">
      <c r="A471" s="468" t="s">
        <v>476</v>
      </c>
      <c r="B471" s="469"/>
      <c r="C471" s="470"/>
      <c r="D471" s="477" t="s">
        <v>477</v>
      </c>
      <c r="E471" s="77"/>
      <c r="F471" s="91" t="s">
        <v>482</v>
      </c>
      <c r="G471" s="91" t="s">
        <v>487</v>
      </c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28"/>
      <c r="V471" s="128"/>
      <c r="W471" s="128"/>
      <c r="X471" s="128"/>
      <c r="Y471" s="128"/>
      <c r="Z471" s="128"/>
      <c r="AA471" s="128"/>
      <c r="AB471" s="128"/>
      <c r="AC471" s="128"/>
      <c r="AD471" s="32" t="s">
        <v>2</v>
      </c>
      <c r="AE471" s="341" t="s">
        <v>312</v>
      </c>
      <c r="AF471" s="260" t="s">
        <v>313</v>
      </c>
      <c r="AG471" s="361"/>
      <c r="AH471" s="221"/>
    </row>
    <row r="472" spans="1:41" s="193" customFormat="1" ht="50.1" customHeight="1" thickBot="1">
      <c r="A472" s="471"/>
      <c r="B472" s="472"/>
      <c r="C472" s="473"/>
      <c r="D472" s="478"/>
      <c r="E472" s="78"/>
      <c r="F472" s="92" t="s">
        <v>5</v>
      </c>
      <c r="G472" s="92" t="s">
        <v>285</v>
      </c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2"/>
      <c r="AE472" s="342"/>
      <c r="AF472" s="265"/>
      <c r="AG472" s="361"/>
      <c r="AH472" s="221"/>
      <c r="AN472"/>
      <c r="AO472"/>
    </row>
    <row r="473" spans="1:41" s="193" customFormat="1" ht="40.5" customHeight="1" thickBot="1">
      <c r="A473" s="474"/>
      <c r="B473" s="475"/>
      <c r="C473" s="476"/>
      <c r="D473" s="479"/>
      <c r="E473" s="79"/>
      <c r="F473" s="7"/>
      <c r="G473" s="39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36">
        <f>SUM(AD474:AD479)</f>
        <v>0</v>
      </c>
      <c r="AE473" s="36"/>
      <c r="AF473" s="450">
        <f t="shared" ref="AF473" si="201">SUM(AF474:AF479)</f>
        <v>0</v>
      </c>
      <c r="AG473" s="444">
        <f>AF473</f>
        <v>0</v>
      </c>
      <c r="AH473" s="221"/>
      <c r="AN473"/>
      <c r="AO473"/>
    </row>
    <row r="474" spans="1:41" ht="50.1" customHeight="1" thickBot="1">
      <c r="A474" s="518"/>
      <c r="B474" s="408" t="s">
        <v>276</v>
      </c>
      <c r="C474" s="245" t="s">
        <v>793</v>
      </c>
      <c r="D474" s="179">
        <v>3</v>
      </c>
      <c r="E474" s="11"/>
      <c r="F474" s="256"/>
      <c r="G474" s="256"/>
      <c r="H474" s="130"/>
      <c r="I474" s="130"/>
      <c r="J474" s="112"/>
      <c r="K474" s="112"/>
      <c r="L474" s="130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255">
        <f>SUM(ROUNDUP(F474/D474,0),ROUNDUP(H474/D474,0),ROUNDUP(I474/D474,0),ROUNDUP(G474/D474,0),ROUNDUP(K474/D474,0),ROUNDUP(L474/D474,0),ROUNDUP(M474/D474,0),ROUNDUP(N474/D474,0),ROUNDUP(O474/D474,0),ROUNDUP(P474/D474,0),ROUNDUP(Q474/D474,0),ROUNDUP(R474/D474,0),ROUNDUP(S474/D474,0),ROUNDUP(T474/D474,0),ROUNDUP(U474/D474,0),ROUNDUP(V474/D474,0),ROUNDUP(W474/D474,0),ROUNDUP(X474/D474,0),ROUNDUP(Y474/D474,0),ROUNDUP(Z474/D474,0),ROUNDUP(AA474/D474,0),ROUNDUP(AB474/D474,0),ROUNDUP(AC474/D474,0))*D474</f>
        <v>0</v>
      </c>
      <c r="AE474" s="343">
        <v>12.12</v>
      </c>
      <c r="AF474" s="261">
        <f t="shared" ref="AF474:AF479" si="202">AD474*AE474</f>
        <v>0</v>
      </c>
      <c r="AG474" s="361"/>
      <c r="AH474" s="221"/>
    </row>
    <row r="475" spans="1:41" ht="50.1" customHeight="1" thickBot="1">
      <c r="A475" s="489"/>
      <c r="B475" s="418" t="s">
        <v>277</v>
      </c>
      <c r="C475" s="226" t="s">
        <v>794</v>
      </c>
      <c r="D475" s="179">
        <v>3</v>
      </c>
      <c r="E475" s="11"/>
      <c r="F475" s="256"/>
      <c r="G475" s="256"/>
      <c r="H475" s="130"/>
      <c r="I475" s="130"/>
      <c r="J475" s="112"/>
      <c r="K475" s="112"/>
      <c r="L475" s="130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255">
        <f t="shared" ref="AD475:AD479" si="203">SUM(ROUNDUP(F475/D475,0),ROUNDUP(H475/D475,0),ROUNDUP(I475/D475,0),ROUNDUP(G475/D475,0),ROUNDUP(K475/D475,0),ROUNDUP(L475/D475,0),ROUNDUP(M475/D475,0),ROUNDUP(N475/D475,0),ROUNDUP(O475/D475,0),ROUNDUP(P475/D475,0),ROUNDUP(Q475/D475,0),ROUNDUP(R475/D475,0),ROUNDUP(S475/D475,0),ROUNDUP(T475/D475,0),ROUNDUP(U475/D475,0),ROUNDUP(V475/D475,0),ROUNDUP(W475/D475,0),ROUNDUP(X475/D475,0),ROUNDUP(Y475/D475,0),ROUNDUP(Z475/D475,0),ROUNDUP(AA475/D475,0),ROUNDUP(AB475/D475,0),ROUNDUP(AC475/D475,0))*D475</f>
        <v>0</v>
      </c>
      <c r="AE475" s="343">
        <v>17.010000000000002</v>
      </c>
      <c r="AF475" s="261">
        <f t="shared" si="202"/>
        <v>0</v>
      </c>
      <c r="AG475" s="361"/>
      <c r="AH475" s="221"/>
    </row>
    <row r="476" spans="1:41" ht="50.1" customHeight="1" thickBot="1">
      <c r="A476" s="490"/>
      <c r="B476" s="418" t="s">
        <v>278</v>
      </c>
      <c r="C476" s="226" t="s">
        <v>795</v>
      </c>
      <c r="D476" s="179">
        <v>3</v>
      </c>
      <c r="E476" s="11"/>
      <c r="F476" s="256"/>
      <c r="G476" s="256"/>
      <c r="H476" s="130"/>
      <c r="I476" s="130"/>
      <c r="J476" s="112"/>
      <c r="K476" s="112"/>
      <c r="L476" s="130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26"/>
      <c r="X476" s="126"/>
      <c r="Y476" s="126"/>
      <c r="Z476" s="126"/>
      <c r="AA476" s="126"/>
      <c r="AB476" s="126"/>
      <c r="AC476" s="126"/>
      <c r="AD476" s="255">
        <f t="shared" si="203"/>
        <v>0</v>
      </c>
      <c r="AE476" s="343">
        <v>23.46</v>
      </c>
      <c r="AF476" s="261">
        <f t="shared" si="202"/>
        <v>0</v>
      </c>
      <c r="AG476" s="361"/>
      <c r="AH476" s="221"/>
    </row>
    <row r="477" spans="1:41" ht="50.1" customHeight="1" thickBot="1">
      <c r="A477" s="518"/>
      <c r="B477" s="402" t="s">
        <v>279</v>
      </c>
      <c r="C477" s="226" t="s">
        <v>796</v>
      </c>
      <c r="D477" s="179">
        <v>3</v>
      </c>
      <c r="E477" s="11"/>
      <c r="F477" s="256"/>
      <c r="G477" s="256"/>
      <c r="H477" s="130"/>
      <c r="I477" s="130"/>
      <c r="J477" s="112"/>
      <c r="K477" s="112"/>
      <c r="L477" s="130"/>
      <c r="M477" s="112"/>
      <c r="N477" s="112"/>
      <c r="O477" s="112"/>
      <c r="P477" s="112"/>
      <c r="Q477" s="112"/>
      <c r="R477" s="112"/>
      <c r="S477" s="112"/>
      <c r="T477" s="112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255">
        <f t="shared" si="203"/>
        <v>0</v>
      </c>
      <c r="AE477" s="343">
        <v>18.18</v>
      </c>
      <c r="AF477" s="261">
        <f t="shared" si="202"/>
        <v>0</v>
      </c>
      <c r="AG477" s="361"/>
      <c r="AH477" s="221"/>
    </row>
    <row r="478" spans="1:41" ht="50.1" customHeight="1" thickBot="1">
      <c r="A478" s="489"/>
      <c r="B478" s="402" t="s">
        <v>322</v>
      </c>
      <c r="C478" s="226" t="s">
        <v>797</v>
      </c>
      <c r="D478" s="179">
        <v>3</v>
      </c>
      <c r="E478" s="11"/>
      <c r="F478" s="256"/>
      <c r="G478" s="256"/>
      <c r="H478" s="130"/>
      <c r="I478" s="130"/>
      <c r="J478" s="112"/>
      <c r="K478" s="112"/>
      <c r="L478" s="130"/>
      <c r="M478" s="112"/>
      <c r="N478" s="112"/>
      <c r="O478" s="112"/>
      <c r="P478" s="112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  <c r="AA478" s="128"/>
      <c r="AB478" s="128"/>
      <c r="AC478" s="128"/>
      <c r="AD478" s="255">
        <f t="shared" si="203"/>
        <v>0</v>
      </c>
      <c r="AE478" s="343">
        <v>22.21</v>
      </c>
      <c r="AF478" s="261">
        <f t="shared" si="202"/>
        <v>0</v>
      </c>
      <c r="AG478" s="361"/>
      <c r="AH478" s="221"/>
    </row>
    <row r="479" spans="1:41" ht="50.1" customHeight="1" thickBot="1">
      <c r="A479" s="489"/>
      <c r="B479" s="402" t="s">
        <v>280</v>
      </c>
      <c r="C479" s="246" t="s">
        <v>798</v>
      </c>
      <c r="D479" s="179">
        <v>3</v>
      </c>
      <c r="E479" s="11"/>
      <c r="F479" s="256"/>
      <c r="G479" s="256"/>
      <c r="H479" s="130"/>
      <c r="I479" s="130"/>
      <c r="J479" s="112"/>
      <c r="K479" s="112"/>
      <c r="L479" s="130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255">
        <f t="shared" si="203"/>
        <v>0</v>
      </c>
      <c r="AE479" s="343">
        <v>30.28</v>
      </c>
      <c r="AF479" s="261">
        <f t="shared" si="202"/>
        <v>0</v>
      </c>
      <c r="AG479" s="361"/>
      <c r="AH479" s="221"/>
    </row>
    <row r="480" spans="1:41" ht="50.1" customHeight="1" thickBot="1">
      <c r="A480" s="468" t="s">
        <v>476</v>
      </c>
      <c r="B480" s="469"/>
      <c r="C480" s="470"/>
      <c r="D480" s="477" t="s">
        <v>477</v>
      </c>
      <c r="E480" s="77"/>
      <c r="F480" s="91" t="s">
        <v>543</v>
      </c>
      <c r="G480" s="112"/>
      <c r="H480" s="112"/>
      <c r="I480" s="112"/>
      <c r="J480" s="112"/>
      <c r="K480" s="112"/>
      <c r="L480" s="112"/>
      <c r="M480" s="112"/>
      <c r="N480" s="126"/>
      <c r="O480" s="112"/>
      <c r="P480" s="112"/>
      <c r="Q480" s="112"/>
      <c r="R480" s="112"/>
      <c r="S480" s="112"/>
      <c r="T480" s="112"/>
      <c r="U480" s="112"/>
      <c r="V480" s="128"/>
      <c r="W480" s="128"/>
      <c r="X480" s="128"/>
      <c r="Y480" s="128"/>
      <c r="Z480" s="128"/>
      <c r="AA480" s="128"/>
      <c r="AB480" s="128"/>
      <c r="AC480" s="128"/>
      <c r="AD480" s="32" t="s">
        <v>2</v>
      </c>
      <c r="AE480" s="341" t="s">
        <v>312</v>
      </c>
      <c r="AF480" s="260" t="s">
        <v>313</v>
      </c>
      <c r="AG480" s="361"/>
      <c r="AH480" s="221"/>
    </row>
    <row r="481" spans="1:41" s="193" customFormat="1" ht="50.1" customHeight="1" thickBot="1">
      <c r="A481" s="471"/>
      <c r="B481" s="472"/>
      <c r="C481" s="473"/>
      <c r="D481" s="478"/>
      <c r="E481" s="78"/>
      <c r="F481" s="92" t="s">
        <v>294</v>
      </c>
      <c r="G481" s="112"/>
      <c r="H481" s="112"/>
      <c r="I481" s="112"/>
      <c r="J481" s="112"/>
      <c r="K481" s="112"/>
      <c r="L481" s="112"/>
      <c r="M481" s="112"/>
      <c r="N481" s="126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2"/>
      <c r="AE481" s="342"/>
      <c r="AF481" s="265"/>
      <c r="AG481" s="361"/>
      <c r="AH481" s="221"/>
      <c r="AN481"/>
      <c r="AO481"/>
    </row>
    <row r="482" spans="1:41" s="193" customFormat="1" ht="40.5" customHeight="1" thickBot="1">
      <c r="A482" s="474"/>
      <c r="B482" s="475"/>
      <c r="C482" s="476"/>
      <c r="D482" s="479"/>
      <c r="E482" s="79"/>
      <c r="F482" s="191"/>
      <c r="G482" s="112"/>
      <c r="H482" s="112"/>
      <c r="I482" s="112"/>
      <c r="J482" s="112"/>
      <c r="K482" s="112"/>
      <c r="L482" s="112"/>
      <c r="M482" s="112"/>
      <c r="N482" s="126"/>
      <c r="O482" s="126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36">
        <f>SUM(AD483:AD488)</f>
        <v>0</v>
      </c>
      <c r="AE482" s="36"/>
      <c r="AF482" s="450">
        <f t="shared" ref="AF482" si="204">SUM(AF483:AF488)</f>
        <v>0</v>
      </c>
      <c r="AG482" s="444">
        <f>AF482</f>
        <v>0</v>
      </c>
      <c r="AH482" s="221"/>
      <c r="AN482"/>
      <c r="AO482"/>
    </row>
    <row r="483" spans="1:41" s="193" customFormat="1" ht="50.1" customHeight="1" thickBot="1">
      <c r="A483" s="488"/>
      <c r="B483" s="419" t="s">
        <v>1074</v>
      </c>
      <c r="C483" s="226" t="s">
        <v>1075</v>
      </c>
      <c r="D483" s="179">
        <v>3</v>
      </c>
      <c r="E483" s="11"/>
      <c r="F483" s="256"/>
      <c r="G483" s="130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26"/>
      <c r="W483" s="126"/>
      <c r="X483" s="126"/>
      <c r="Y483" s="126"/>
      <c r="Z483" s="126"/>
      <c r="AA483" s="126"/>
      <c r="AB483" s="126"/>
      <c r="AC483" s="126"/>
      <c r="AD483" s="255">
        <f t="shared" ref="AD483:AD488" si="205">SUM(ROUNDUP(F483/D483,0),ROUNDUP(G483/D483,0),ROUNDUP(H483/D483,0),ROUNDUP(I483/D483,0),ROUNDUP(J483/D483,0),ROUNDUP(K483/D483,0),ROUNDUP(L483/D483,0),ROUNDUP(M483/D483,0),ROUNDUP(N483/D483,0),ROUNDUP(O483/D483,0),ROUNDUP(P483/D483,0),ROUNDUP(Q483/D483,0),ROUNDUP(R483/D483,0),ROUNDUP(S483/D483,0),ROUNDUP(T483/D483,0),ROUNDUP(U483/D483,0),ROUNDUP(V483/D483,0),ROUNDUP(W483/D483,0),ROUNDUP(X483/D483,0),ROUNDUP(Y483/D483,0),ROUNDUP(Z483/D483,0),ROUNDUP(AA483/D483,0),ROUNDUP(AB483/D483,0),ROUNDUP(AC483/D483,0))*D483</f>
        <v>0</v>
      </c>
      <c r="AE483" s="343">
        <v>12.12</v>
      </c>
      <c r="AF483" s="261">
        <f t="shared" ref="AF483:AF485" si="206">AD483*AE483</f>
        <v>0</v>
      </c>
      <c r="AG483" s="361"/>
      <c r="AH483" s="221"/>
      <c r="AN483"/>
      <c r="AO483"/>
    </row>
    <row r="484" spans="1:41" s="193" customFormat="1" ht="50.1" customHeight="1" thickBot="1">
      <c r="A484" s="489"/>
      <c r="B484" s="419" t="s">
        <v>1076</v>
      </c>
      <c r="C484" s="226" t="s">
        <v>1195</v>
      </c>
      <c r="D484" s="179">
        <v>3</v>
      </c>
      <c r="E484" s="11"/>
      <c r="F484" s="256"/>
      <c r="G484" s="130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26"/>
      <c r="W484" s="126"/>
      <c r="X484" s="126"/>
      <c r="Y484" s="126"/>
      <c r="Z484" s="126"/>
      <c r="AA484" s="126"/>
      <c r="AB484" s="126"/>
      <c r="AC484" s="126"/>
      <c r="AD484" s="255">
        <f t="shared" si="205"/>
        <v>0</v>
      </c>
      <c r="AE484" s="343">
        <v>17.010000000000002</v>
      </c>
      <c r="AF484" s="261">
        <f t="shared" si="206"/>
        <v>0</v>
      </c>
      <c r="AG484" s="361"/>
      <c r="AH484" s="221"/>
      <c r="AN484"/>
      <c r="AO484"/>
    </row>
    <row r="485" spans="1:41" ht="50.1" customHeight="1" thickBot="1">
      <c r="A485" s="490"/>
      <c r="B485" s="419" t="s">
        <v>1077</v>
      </c>
      <c r="C485" s="226" t="s">
        <v>1078</v>
      </c>
      <c r="D485" s="179">
        <v>3</v>
      </c>
      <c r="E485" s="11"/>
      <c r="F485" s="256"/>
      <c r="G485" s="130"/>
      <c r="H485" s="112"/>
      <c r="I485" s="112"/>
      <c r="J485" s="112"/>
      <c r="K485" s="112"/>
      <c r="L485" s="134"/>
      <c r="M485" s="134"/>
      <c r="N485" s="128"/>
      <c r="O485" s="128"/>
      <c r="P485" s="112"/>
      <c r="Q485" s="112"/>
      <c r="R485" s="112"/>
      <c r="S485" s="323"/>
      <c r="T485" s="112"/>
      <c r="U485" s="112"/>
      <c r="V485" s="126"/>
      <c r="W485" s="126"/>
      <c r="X485" s="126"/>
      <c r="Y485" s="126"/>
      <c r="Z485" s="126"/>
      <c r="AA485" s="126"/>
      <c r="AB485" s="126"/>
      <c r="AC485" s="126"/>
      <c r="AD485" s="255">
        <f t="shared" si="205"/>
        <v>0</v>
      </c>
      <c r="AE485" s="343">
        <v>23.46</v>
      </c>
      <c r="AF485" s="261">
        <f t="shared" si="206"/>
        <v>0</v>
      </c>
      <c r="AG485" s="361"/>
      <c r="AH485" s="221"/>
    </row>
    <row r="486" spans="1:41" ht="50.1" customHeight="1" thickBot="1">
      <c r="A486" s="519"/>
      <c r="B486" s="401" t="s">
        <v>291</v>
      </c>
      <c r="C486" s="229" t="s">
        <v>637</v>
      </c>
      <c r="D486" s="103">
        <v>3</v>
      </c>
      <c r="E486" s="6"/>
      <c r="F486" s="256"/>
      <c r="G486" s="130"/>
      <c r="H486" s="112"/>
      <c r="I486" s="134"/>
      <c r="J486" s="134"/>
      <c r="K486" s="128"/>
      <c r="L486" s="134"/>
      <c r="M486" s="134"/>
      <c r="N486" s="128"/>
      <c r="O486" s="128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255">
        <f t="shared" si="205"/>
        <v>0</v>
      </c>
      <c r="AE486" s="343">
        <v>18.18</v>
      </c>
      <c r="AF486" s="261">
        <f>AD486*AE486</f>
        <v>0</v>
      </c>
      <c r="AG486" s="361"/>
      <c r="AH486" s="221"/>
    </row>
    <row r="487" spans="1:41" ht="50.1" customHeight="1" thickBot="1">
      <c r="A487" s="519"/>
      <c r="B487" s="401" t="s">
        <v>292</v>
      </c>
      <c r="C487" s="229" t="s">
        <v>585</v>
      </c>
      <c r="D487" s="103">
        <v>3</v>
      </c>
      <c r="E487" s="6"/>
      <c r="F487" s="256"/>
      <c r="G487" s="130"/>
      <c r="H487" s="112"/>
      <c r="I487" s="112"/>
      <c r="J487" s="112"/>
      <c r="K487" s="112"/>
      <c r="L487" s="134"/>
      <c r="M487" s="134"/>
      <c r="N487" s="128"/>
      <c r="O487" s="128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255">
        <f t="shared" si="205"/>
        <v>0</v>
      </c>
      <c r="AE487" s="343">
        <v>22.21</v>
      </c>
      <c r="AF487" s="261">
        <f>AD487*AE487</f>
        <v>0</v>
      </c>
      <c r="AG487" s="361"/>
      <c r="AH487" s="221"/>
    </row>
    <row r="488" spans="1:41" s="193" customFormat="1" ht="50.1" customHeight="1" thickBot="1">
      <c r="A488" s="519"/>
      <c r="B488" s="402" t="s">
        <v>293</v>
      </c>
      <c r="C488" s="229" t="s">
        <v>586</v>
      </c>
      <c r="D488" s="179">
        <v>3</v>
      </c>
      <c r="E488" s="6"/>
      <c r="F488" s="58"/>
      <c r="G488" s="130"/>
      <c r="H488" s="112"/>
      <c r="I488" s="134"/>
      <c r="J488" s="134"/>
      <c r="K488" s="128"/>
      <c r="L488" s="134"/>
      <c r="M488" s="134"/>
      <c r="N488" s="128"/>
      <c r="O488" s="128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255">
        <f t="shared" si="205"/>
        <v>0</v>
      </c>
      <c r="AE488" s="343">
        <v>30.28</v>
      </c>
      <c r="AF488" s="261">
        <f>AD488*AE488</f>
        <v>0</v>
      </c>
      <c r="AG488" s="361"/>
      <c r="AH488" s="221"/>
      <c r="AN488"/>
      <c r="AO488"/>
    </row>
    <row r="489" spans="1:41" s="1" customFormat="1" ht="50.1" customHeight="1" thickBot="1">
      <c r="A489" s="468" t="s">
        <v>476</v>
      </c>
      <c r="B489" s="469"/>
      <c r="C489" s="470"/>
      <c r="D489" s="477" t="s">
        <v>477</v>
      </c>
      <c r="E489" s="77"/>
      <c r="F489" s="91" t="s">
        <v>64</v>
      </c>
      <c r="G489" s="91" t="s">
        <v>480</v>
      </c>
      <c r="H489" s="91" t="s">
        <v>561</v>
      </c>
      <c r="I489" s="91" t="s">
        <v>482</v>
      </c>
      <c r="J489" s="134"/>
      <c r="K489" s="112"/>
      <c r="L489" s="134"/>
      <c r="M489" s="134"/>
      <c r="N489" s="128"/>
      <c r="O489" s="128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32" t="s">
        <v>2</v>
      </c>
      <c r="AE489" s="341" t="s">
        <v>312</v>
      </c>
      <c r="AF489" s="260" t="s">
        <v>313</v>
      </c>
      <c r="AG489" s="361"/>
      <c r="AH489" s="221"/>
      <c r="AN489"/>
      <c r="AO489"/>
    </row>
    <row r="490" spans="1:41" s="1" customFormat="1" ht="50.1" customHeight="1" thickBot="1">
      <c r="A490" s="471"/>
      <c r="B490" s="472"/>
      <c r="C490" s="473"/>
      <c r="D490" s="478"/>
      <c r="E490" s="78"/>
      <c r="F490" s="92" t="s">
        <v>12</v>
      </c>
      <c r="G490" s="92" t="s">
        <v>4</v>
      </c>
      <c r="H490" s="92" t="s">
        <v>84</v>
      </c>
      <c r="I490" s="92" t="s">
        <v>5</v>
      </c>
      <c r="J490" s="134"/>
      <c r="K490" s="112"/>
      <c r="L490" s="134"/>
      <c r="M490" s="134"/>
      <c r="N490" s="128"/>
      <c r="O490" s="128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37"/>
      <c r="AE490" s="342"/>
      <c r="AF490" s="260"/>
      <c r="AG490" s="361"/>
      <c r="AH490" s="221"/>
      <c r="AN490"/>
      <c r="AO490"/>
    </row>
    <row r="491" spans="1:41" s="1" customFormat="1" ht="43.5" customHeight="1" thickBot="1">
      <c r="A491" s="474"/>
      <c r="B491" s="475"/>
      <c r="C491" s="476"/>
      <c r="D491" s="479"/>
      <c r="E491" s="79"/>
      <c r="F491" s="13"/>
      <c r="G491" s="13"/>
      <c r="H491" s="7"/>
      <c r="I491" s="13"/>
      <c r="J491" s="134"/>
      <c r="K491" s="112"/>
      <c r="L491" s="112"/>
      <c r="M491" s="134"/>
      <c r="N491" s="134"/>
      <c r="O491" s="128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33">
        <f>SUM(AD492:AD507)</f>
        <v>0</v>
      </c>
      <c r="AE491" s="33"/>
      <c r="AF491" s="445">
        <f t="shared" ref="AF491" si="207">SUM(AF492:AF507)</f>
        <v>0</v>
      </c>
      <c r="AG491" s="444">
        <f>AF491</f>
        <v>0</v>
      </c>
      <c r="AH491" s="221"/>
      <c r="AN491"/>
      <c r="AO491"/>
    </row>
    <row r="492" spans="1:41" s="1" customFormat="1" ht="50.1" customHeight="1" thickBot="1">
      <c r="A492" s="520"/>
      <c r="B492" s="404" t="s">
        <v>65</v>
      </c>
      <c r="C492" s="119" t="s">
        <v>66</v>
      </c>
      <c r="D492" s="150">
        <v>25</v>
      </c>
      <c r="E492" s="19"/>
      <c r="F492" s="58"/>
      <c r="G492" s="58"/>
      <c r="H492" s="58"/>
      <c r="I492" s="58"/>
      <c r="J492" s="134"/>
      <c r="K492" s="112"/>
      <c r="L492" s="112"/>
      <c r="M492" s="134"/>
      <c r="N492" s="134"/>
      <c r="O492" s="128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255">
        <f t="shared" ref="AD492:AD507" si="208">SUM(ROUNDUP(F492/D492,0),ROUNDUP(G492/D492,0),ROUNDUP(H492/D492,0),ROUNDUP(I492/D492,0),ROUNDUP(J492/D492,0),ROUNDUP(K492/D492,0),ROUNDUP(L492/D492,0),ROUNDUP(M492/D492,0),ROUNDUP(N492/D492,0),ROUNDUP(O492/D492,0),ROUNDUP(P492/D492,0),ROUNDUP(Q492/D492,0),ROUNDUP(R492/D492,0),ROUNDUP(S492/D492,0),ROUNDUP(T492/D492,0),ROUNDUP(U492/D492,0),ROUNDUP(V492/D492,0),ROUNDUP(W492/D492,0),ROUNDUP(X492/D492,0),ROUNDUP(Y492/D492,0),ROUNDUP(Z492/D492,0),ROUNDUP(AA492/D492,0),ROUNDUP(AB492/D492,0),ROUNDUP(AC492/D492,0))*D492</f>
        <v>0</v>
      </c>
      <c r="AE492" s="343">
        <v>2.2599999999999998</v>
      </c>
      <c r="AF492" s="261">
        <f t="shared" ref="AF492:AF507" si="209">AD492*AE492</f>
        <v>0</v>
      </c>
      <c r="AG492" s="361"/>
      <c r="AH492" s="221"/>
      <c r="AN492"/>
      <c r="AO492"/>
    </row>
    <row r="493" spans="1:41" s="1" customFormat="1" ht="50.1" customHeight="1" thickBot="1">
      <c r="A493" s="514"/>
      <c r="B493" s="404" t="s">
        <v>67</v>
      </c>
      <c r="C493" s="119" t="s">
        <v>68</v>
      </c>
      <c r="D493" s="150">
        <v>25</v>
      </c>
      <c r="E493" s="19"/>
      <c r="F493" s="58"/>
      <c r="G493" s="58"/>
      <c r="H493" s="58"/>
      <c r="I493" s="58"/>
      <c r="J493" s="134"/>
      <c r="K493" s="126"/>
      <c r="L493" s="112"/>
      <c r="M493" s="134"/>
      <c r="N493" s="134"/>
      <c r="O493" s="128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255">
        <f t="shared" si="208"/>
        <v>0</v>
      </c>
      <c r="AE493" s="343">
        <v>3.17</v>
      </c>
      <c r="AF493" s="261">
        <f t="shared" si="209"/>
        <v>0</v>
      </c>
      <c r="AG493" s="361"/>
      <c r="AH493" s="221"/>
      <c r="AN493"/>
      <c r="AO493"/>
    </row>
    <row r="494" spans="1:41" s="1" customFormat="1" ht="50.1" customHeight="1" thickBot="1">
      <c r="A494" s="514"/>
      <c r="B494" s="404" t="s">
        <v>69</v>
      </c>
      <c r="C494" s="119" t="s">
        <v>70</v>
      </c>
      <c r="D494" s="150">
        <v>25</v>
      </c>
      <c r="E494" s="19"/>
      <c r="F494" s="58"/>
      <c r="G494" s="58"/>
      <c r="H494" s="58"/>
      <c r="I494" s="58"/>
      <c r="J494" s="134"/>
      <c r="K494" s="134"/>
      <c r="L494" s="112"/>
      <c r="M494" s="134"/>
      <c r="N494" s="134"/>
      <c r="O494" s="128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255">
        <f t="shared" si="208"/>
        <v>0</v>
      </c>
      <c r="AE494" s="343">
        <v>3.77</v>
      </c>
      <c r="AF494" s="261">
        <f t="shared" si="209"/>
        <v>0</v>
      </c>
      <c r="AG494" s="361"/>
      <c r="AH494" s="221"/>
      <c r="AN494"/>
      <c r="AO494"/>
    </row>
    <row r="495" spans="1:41" s="1" customFormat="1" ht="50.1" customHeight="1" thickBot="1">
      <c r="A495" s="514"/>
      <c r="B495" s="404" t="s">
        <v>71</v>
      </c>
      <c r="C495" s="119" t="s">
        <v>72</v>
      </c>
      <c r="D495" s="150">
        <v>25</v>
      </c>
      <c r="E495" s="19"/>
      <c r="F495" s="58"/>
      <c r="G495" s="58"/>
      <c r="H495" s="58"/>
      <c r="I495" s="58"/>
      <c r="J495" s="134"/>
      <c r="K495" s="134"/>
      <c r="L495" s="112"/>
      <c r="M495" s="134"/>
      <c r="N495" s="134"/>
      <c r="O495" s="128"/>
      <c r="P495" s="128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255">
        <f t="shared" si="208"/>
        <v>0</v>
      </c>
      <c r="AE495" s="343">
        <v>5.49</v>
      </c>
      <c r="AF495" s="261">
        <f t="shared" si="209"/>
        <v>0</v>
      </c>
      <c r="AG495" s="361"/>
      <c r="AH495" s="221"/>
      <c r="AN495"/>
      <c r="AO495"/>
    </row>
    <row r="496" spans="1:41" s="1" customFormat="1" ht="50.1" customHeight="1" thickBot="1">
      <c r="A496" s="515"/>
      <c r="B496" s="404" t="s">
        <v>73</v>
      </c>
      <c r="C496" s="119" t="s">
        <v>74</v>
      </c>
      <c r="D496" s="150">
        <v>25</v>
      </c>
      <c r="E496" s="19"/>
      <c r="F496" s="58"/>
      <c r="G496" s="58"/>
      <c r="H496" s="58"/>
      <c r="I496" s="58"/>
      <c r="J496" s="134"/>
      <c r="K496" s="112"/>
      <c r="L496" s="112"/>
      <c r="M496" s="134"/>
      <c r="N496" s="134"/>
      <c r="O496" s="128"/>
      <c r="P496" s="128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255">
        <f t="shared" si="208"/>
        <v>0</v>
      </c>
      <c r="AE496" s="343">
        <v>6.8</v>
      </c>
      <c r="AF496" s="261">
        <f t="shared" si="209"/>
        <v>0</v>
      </c>
      <c r="AG496" s="361"/>
      <c r="AH496" s="221"/>
      <c r="AN496"/>
      <c r="AO496"/>
    </row>
    <row r="497" spans="1:41" s="1" customFormat="1" ht="50.1" customHeight="1" thickBot="1">
      <c r="A497" s="513"/>
      <c r="B497" s="404" t="s">
        <v>75</v>
      </c>
      <c r="C497" s="119" t="s">
        <v>843</v>
      </c>
      <c r="D497" s="150">
        <v>25</v>
      </c>
      <c r="E497" s="19"/>
      <c r="F497" s="58"/>
      <c r="G497" s="58"/>
      <c r="H497" s="58"/>
      <c r="I497" s="58"/>
      <c r="J497" s="134"/>
      <c r="K497" s="134"/>
      <c r="L497" s="112"/>
      <c r="M497" s="134"/>
      <c r="N497" s="130"/>
      <c r="O497" s="128"/>
      <c r="P497" s="128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255">
        <f t="shared" si="208"/>
        <v>0</v>
      </c>
      <c r="AE497" s="343">
        <v>2.93</v>
      </c>
      <c r="AF497" s="261">
        <f t="shared" si="209"/>
        <v>0</v>
      </c>
      <c r="AG497" s="361"/>
      <c r="AH497" s="221"/>
      <c r="AN497"/>
      <c r="AO497"/>
    </row>
    <row r="498" spans="1:41" s="1" customFormat="1" ht="50.1" customHeight="1" thickBot="1">
      <c r="A498" s="514"/>
      <c r="B498" s="404" t="s">
        <v>76</v>
      </c>
      <c r="C498" s="119" t="s">
        <v>844</v>
      </c>
      <c r="D498" s="150">
        <v>25</v>
      </c>
      <c r="E498" s="19"/>
      <c r="F498" s="58"/>
      <c r="G498" s="58"/>
      <c r="H498" s="58"/>
      <c r="I498" s="58"/>
      <c r="J498" s="134"/>
      <c r="K498" s="134"/>
      <c r="L498" s="112"/>
      <c r="M498" s="134"/>
      <c r="N498" s="134"/>
      <c r="O498" s="128"/>
      <c r="P498" s="128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255">
        <f t="shared" si="208"/>
        <v>0</v>
      </c>
      <c r="AE498" s="343">
        <v>3.9</v>
      </c>
      <c r="AF498" s="261">
        <f t="shared" si="209"/>
        <v>0</v>
      </c>
      <c r="AG498" s="361"/>
      <c r="AH498" s="221"/>
      <c r="AN498"/>
      <c r="AO498"/>
    </row>
    <row r="499" spans="1:41" s="1" customFormat="1" ht="50.1" customHeight="1" thickBot="1">
      <c r="A499" s="514"/>
      <c r="B499" s="404" t="s">
        <v>77</v>
      </c>
      <c r="C499" s="119" t="s">
        <v>845</v>
      </c>
      <c r="D499" s="150">
        <v>25</v>
      </c>
      <c r="E499" s="19"/>
      <c r="F499" s="58"/>
      <c r="G499" s="58"/>
      <c r="H499" s="58"/>
      <c r="I499" s="58"/>
      <c r="J499" s="134"/>
      <c r="K499" s="128"/>
      <c r="L499" s="127"/>
      <c r="M499" s="134"/>
      <c r="N499" s="134"/>
      <c r="O499" s="130"/>
      <c r="P499" s="128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255">
        <f t="shared" si="208"/>
        <v>0</v>
      </c>
      <c r="AE499" s="343">
        <v>4.47</v>
      </c>
      <c r="AF499" s="261">
        <f t="shared" si="209"/>
        <v>0</v>
      </c>
      <c r="AG499" s="361"/>
      <c r="AH499" s="221"/>
      <c r="AN499"/>
      <c r="AO499"/>
    </row>
    <row r="500" spans="1:41" s="1" customFormat="1" ht="50.1" customHeight="1" thickBot="1">
      <c r="A500" s="514"/>
      <c r="B500" s="404" t="s">
        <v>78</v>
      </c>
      <c r="C500" s="119" t="s">
        <v>846</v>
      </c>
      <c r="D500" s="150">
        <v>25</v>
      </c>
      <c r="E500" s="19"/>
      <c r="F500" s="58"/>
      <c r="G500" s="58"/>
      <c r="H500" s="58"/>
      <c r="I500" s="58"/>
      <c r="J500" s="134"/>
      <c r="K500" s="138"/>
      <c r="L500" s="127"/>
      <c r="M500" s="134"/>
      <c r="N500" s="126"/>
      <c r="O500" s="134"/>
      <c r="P500" s="128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255">
        <f t="shared" si="208"/>
        <v>0</v>
      </c>
      <c r="AE500" s="343">
        <v>6.17</v>
      </c>
      <c r="AF500" s="261">
        <f t="shared" si="209"/>
        <v>0</v>
      </c>
      <c r="AG500" s="361"/>
      <c r="AH500" s="221"/>
      <c r="AN500"/>
      <c r="AO500"/>
    </row>
    <row r="501" spans="1:41" s="1" customFormat="1" ht="50.1" customHeight="1" thickBot="1">
      <c r="A501" s="515"/>
      <c r="B501" s="404" t="s">
        <v>79</v>
      </c>
      <c r="C501" s="119" t="s">
        <v>847</v>
      </c>
      <c r="D501" s="150">
        <v>25</v>
      </c>
      <c r="E501" s="19"/>
      <c r="F501" s="58"/>
      <c r="G501" s="58"/>
      <c r="H501" s="58"/>
      <c r="I501" s="58"/>
      <c r="J501" s="134"/>
      <c r="K501" s="139"/>
      <c r="L501" s="127"/>
      <c r="M501" s="134"/>
      <c r="N501" s="126"/>
      <c r="O501" s="134"/>
      <c r="P501" s="128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255">
        <f t="shared" si="208"/>
        <v>0</v>
      </c>
      <c r="AE501" s="343">
        <v>7.49</v>
      </c>
      <c r="AF501" s="261">
        <f t="shared" si="209"/>
        <v>0</v>
      </c>
      <c r="AG501" s="361"/>
      <c r="AH501" s="221"/>
      <c r="AN501"/>
      <c r="AO501"/>
    </row>
    <row r="502" spans="1:41" s="1" customFormat="1" ht="50.1" customHeight="1" thickBot="1">
      <c r="A502" s="513"/>
      <c r="B502" s="404" t="s">
        <v>263</v>
      </c>
      <c r="C502" s="119" t="s">
        <v>848</v>
      </c>
      <c r="D502" s="150">
        <v>10</v>
      </c>
      <c r="E502" s="19"/>
      <c r="F502" s="58"/>
      <c r="G502" s="58"/>
      <c r="H502" s="58"/>
      <c r="I502" s="58"/>
      <c r="J502" s="134"/>
      <c r="K502" s="139"/>
      <c r="L502" s="139"/>
      <c r="M502" s="126"/>
      <c r="N502" s="126"/>
      <c r="O502" s="126"/>
      <c r="P502" s="128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255">
        <f t="shared" si="208"/>
        <v>0</v>
      </c>
      <c r="AE502" s="343">
        <v>3.37</v>
      </c>
      <c r="AF502" s="261">
        <f t="shared" si="209"/>
        <v>0</v>
      </c>
      <c r="AG502" s="361"/>
      <c r="AH502" s="221"/>
      <c r="AN502"/>
      <c r="AO502"/>
    </row>
    <row r="503" spans="1:41" s="193" customFormat="1" ht="50.1" customHeight="1" thickBot="1">
      <c r="A503" s="514"/>
      <c r="B503" s="404" t="s">
        <v>262</v>
      </c>
      <c r="C503" s="119" t="s">
        <v>849</v>
      </c>
      <c r="D503" s="150">
        <v>10</v>
      </c>
      <c r="E503" s="19"/>
      <c r="F503" s="58"/>
      <c r="G503" s="58"/>
      <c r="H503" s="58"/>
      <c r="I503" s="58"/>
      <c r="J503" s="134"/>
      <c r="K503" s="139"/>
      <c r="L503" s="139"/>
      <c r="M503" s="126"/>
      <c r="N503" s="126"/>
      <c r="O503" s="126"/>
      <c r="P503" s="130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255">
        <f t="shared" si="208"/>
        <v>0</v>
      </c>
      <c r="AE503" s="343">
        <v>4.3600000000000003</v>
      </c>
      <c r="AF503" s="261">
        <f t="shared" si="209"/>
        <v>0</v>
      </c>
      <c r="AG503" s="361"/>
      <c r="AH503" s="221"/>
      <c r="AN503"/>
      <c r="AO503"/>
    </row>
    <row r="504" spans="1:41" s="193" customFormat="1" ht="50.1" customHeight="1" thickBot="1">
      <c r="A504" s="514"/>
      <c r="B504" s="404" t="s">
        <v>264</v>
      </c>
      <c r="C504" s="119" t="s">
        <v>850</v>
      </c>
      <c r="D504" s="150">
        <v>10</v>
      </c>
      <c r="E504" s="19"/>
      <c r="F504" s="58"/>
      <c r="G504" s="58"/>
      <c r="H504" s="58"/>
      <c r="I504" s="58"/>
      <c r="J504" s="130"/>
      <c r="K504" s="139"/>
      <c r="L504" s="139"/>
      <c r="M504" s="126"/>
      <c r="N504" s="126"/>
      <c r="O504" s="126"/>
      <c r="P504" s="134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255">
        <f t="shared" si="208"/>
        <v>0</v>
      </c>
      <c r="AE504" s="343">
        <v>4.8899999999999997</v>
      </c>
      <c r="AF504" s="261">
        <f t="shared" si="209"/>
        <v>0</v>
      </c>
      <c r="AG504" s="361"/>
      <c r="AH504" s="221"/>
      <c r="AN504"/>
      <c r="AO504"/>
    </row>
    <row r="505" spans="1:41" ht="50.1" customHeight="1" thickBot="1">
      <c r="A505" s="514"/>
      <c r="B505" s="404" t="s">
        <v>265</v>
      </c>
      <c r="C505" s="119" t="s">
        <v>851</v>
      </c>
      <c r="D505" s="150">
        <v>10</v>
      </c>
      <c r="E505" s="19"/>
      <c r="F505" s="58"/>
      <c r="G505" s="58"/>
      <c r="H505" s="58"/>
      <c r="I505" s="58"/>
      <c r="J505" s="135"/>
      <c r="K505" s="139"/>
      <c r="L505" s="139"/>
      <c r="M505" s="126"/>
      <c r="N505" s="126"/>
      <c r="O505" s="126"/>
      <c r="P505" s="134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255">
        <f t="shared" si="208"/>
        <v>0</v>
      </c>
      <c r="AE505" s="343">
        <v>6.57</v>
      </c>
      <c r="AF505" s="261">
        <f t="shared" si="209"/>
        <v>0</v>
      </c>
      <c r="AG505" s="361"/>
      <c r="AH505" s="221"/>
    </row>
    <row r="506" spans="1:41" s="1" customFormat="1" ht="50.1" customHeight="1" thickBot="1">
      <c r="A506" s="515"/>
      <c r="B506" s="404" t="s">
        <v>266</v>
      </c>
      <c r="C506" s="119" t="s">
        <v>852</v>
      </c>
      <c r="D506" s="150">
        <v>10</v>
      </c>
      <c r="E506" s="19"/>
      <c r="F506" s="58"/>
      <c r="G506" s="58"/>
      <c r="H506" s="58"/>
      <c r="I506" s="58"/>
      <c r="J506" s="134"/>
      <c r="K506" s="139"/>
      <c r="L506" s="139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255">
        <f t="shared" si="208"/>
        <v>0</v>
      </c>
      <c r="AE506" s="343">
        <v>7.9</v>
      </c>
      <c r="AF506" s="261">
        <f t="shared" si="209"/>
        <v>0</v>
      </c>
      <c r="AG506" s="361"/>
      <c r="AH506" s="221"/>
      <c r="AN506"/>
      <c r="AO506"/>
    </row>
    <row r="507" spans="1:41" s="1" customFormat="1" ht="115.5" customHeight="1" thickBot="1">
      <c r="A507" s="168"/>
      <c r="B507" s="404" t="s">
        <v>80</v>
      </c>
      <c r="C507" s="119" t="s">
        <v>853</v>
      </c>
      <c r="D507" s="150">
        <v>25</v>
      </c>
      <c r="E507" s="19"/>
      <c r="F507" s="58"/>
      <c r="G507" s="58"/>
      <c r="H507" s="58"/>
      <c r="I507" s="58"/>
      <c r="J507" s="139"/>
      <c r="K507" s="139"/>
      <c r="L507" s="139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255">
        <f t="shared" si="208"/>
        <v>0</v>
      </c>
      <c r="AE507" s="343">
        <v>0.86</v>
      </c>
      <c r="AF507" s="261">
        <f t="shared" si="209"/>
        <v>0</v>
      </c>
      <c r="AG507" s="361"/>
      <c r="AH507" s="221"/>
      <c r="AN507"/>
      <c r="AO507"/>
    </row>
    <row r="508" spans="1:41" s="1" customFormat="1" ht="50.1" customHeight="1" thickBot="1">
      <c r="A508" s="468" t="s">
        <v>476</v>
      </c>
      <c r="B508" s="469"/>
      <c r="C508" s="470"/>
      <c r="D508" s="477" t="s">
        <v>477</v>
      </c>
      <c r="E508" s="77"/>
      <c r="F508" s="91" t="s">
        <v>64</v>
      </c>
      <c r="G508" s="91" t="s">
        <v>480</v>
      </c>
      <c r="H508" s="91" t="s">
        <v>482</v>
      </c>
      <c r="I508" s="91" t="s">
        <v>561</v>
      </c>
      <c r="J508" s="139"/>
      <c r="K508" s="139"/>
      <c r="L508" s="139"/>
      <c r="M508" s="126"/>
      <c r="N508" s="126"/>
      <c r="O508" s="126"/>
      <c r="P508" s="126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32" t="s">
        <v>2</v>
      </c>
      <c r="AE508" s="341" t="s">
        <v>312</v>
      </c>
      <c r="AF508" s="260" t="s">
        <v>313</v>
      </c>
      <c r="AG508" s="361"/>
      <c r="AH508" s="221"/>
      <c r="AN508"/>
      <c r="AO508"/>
    </row>
    <row r="509" spans="1:41" s="1" customFormat="1" ht="50.1" customHeight="1" thickBot="1">
      <c r="A509" s="471"/>
      <c r="B509" s="472"/>
      <c r="C509" s="473"/>
      <c r="D509" s="478"/>
      <c r="E509" s="78"/>
      <c r="F509" s="92" t="s">
        <v>12</v>
      </c>
      <c r="G509" s="92" t="s">
        <v>4</v>
      </c>
      <c r="H509" s="92" t="s">
        <v>5</v>
      </c>
      <c r="I509" s="92" t="s">
        <v>84</v>
      </c>
      <c r="J509" s="139"/>
      <c r="K509" s="139"/>
      <c r="L509" s="139"/>
      <c r="M509" s="126"/>
      <c r="N509" s="126"/>
      <c r="O509" s="126"/>
      <c r="P509" s="126"/>
      <c r="Q509" s="134"/>
      <c r="R509" s="134"/>
      <c r="S509" s="134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33"/>
      <c r="AE509" s="343"/>
      <c r="AF509" s="265"/>
      <c r="AG509" s="361"/>
      <c r="AH509" s="221"/>
      <c r="AN509"/>
      <c r="AO509"/>
    </row>
    <row r="510" spans="1:41" s="1" customFormat="1" ht="42" customHeight="1" thickBot="1">
      <c r="A510" s="474"/>
      <c r="B510" s="475"/>
      <c r="C510" s="476"/>
      <c r="D510" s="479"/>
      <c r="E510" s="79"/>
      <c r="F510" s="18"/>
      <c r="G510" s="231"/>
      <c r="H510" s="232"/>
      <c r="I510" s="7"/>
      <c r="J510" s="139"/>
      <c r="K510" s="139"/>
      <c r="L510" s="139"/>
      <c r="M510" s="126"/>
      <c r="N510" s="126"/>
      <c r="O510" s="126"/>
      <c r="P510" s="126"/>
      <c r="Q510" s="134"/>
      <c r="R510" s="134"/>
      <c r="S510" s="134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33">
        <f>SUM(AD511:AD519)</f>
        <v>0</v>
      </c>
      <c r="AE510" s="33"/>
      <c r="AF510" s="445">
        <f t="shared" ref="AF510" si="210">SUM(AF511:AF519)</f>
        <v>0</v>
      </c>
      <c r="AG510" s="444">
        <f>AF510</f>
        <v>0</v>
      </c>
      <c r="AH510" s="221"/>
      <c r="AN510"/>
      <c r="AO510"/>
    </row>
    <row r="511" spans="1:41" s="1" customFormat="1" ht="50.1" customHeight="1" thickBot="1">
      <c r="A511" s="480"/>
      <c r="B511" s="404" t="s">
        <v>141</v>
      </c>
      <c r="C511" s="117" t="s">
        <v>854</v>
      </c>
      <c r="D511" s="150">
        <v>25</v>
      </c>
      <c r="E511" s="19"/>
      <c r="F511" s="58"/>
      <c r="G511" s="58"/>
      <c r="H511" s="127"/>
      <c r="I511" s="139"/>
      <c r="J511" s="139"/>
      <c r="K511" s="139"/>
      <c r="L511" s="139"/>
      <c r="M511" s="126"/>
      <c r="N511" s="136"/>
      <c r="O511" s="134"/>
      <c r="P511" s="126"/>
      <c r="Q511" s="126"/>
      <c r="R511" s="126"/>
      <c r="S511" s="134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255">
        <f t="shared" ref="AD511:AD519" si="211">SUM(ROUNDUP(F511/D511,0),ROUNDUP(G511/D511,0),ROUNDUP(H511/D511,0),ROUNDUP(I511/D511,0),ROUNDUP(J511/D511,0),ROUNDUP(K511/D511,0),ROUNDUP(L511/D511,0),ROUNDUP(M511/D511,0),ROUNDUP(N511/D511,0),ROUNDUP(O511/D511,0),ROUNDUP(P511/D511,0),ROUNDUP(Q511/D511,0),ROUNDUP(R511/D511,0),ROUNDUP(S511/D511,0),ROUNDUP(T511/D511,0),ROUNDUP(U511/D511,0),ROUNDUP(V511/D511,0),ROUNDUP(W511/D511,0),ROUNDUP(X511/D511,0),ROUNDUP(Y511/D511,0),ROUNDUP(Z511/D511,0),ROUNDUP(AA511/D511,0),ROUNDUP(AB511/D511,0),ROUNDUP(AC511/D511,0))*D511</f>
        <v>0</v>
      </c>
      <c r="AE511" s="343">
        <v>2.56</v>
      </c>
      <c r="AF511" s="261">
        <f t="shared" ref="AF511:AF519" si="212">AD511*AE511</f>
        <v>0</v>
      </c>
      <c r="AG511" s="361"/>
      <c r="AH511" s="221"/>
      <c r="AN511"/>
      <c r="AO511"/>
    </row>
    <row r="512" spans="1:41" s="1" customFormat="1" ht="50.1" customHeight="1" thickBot="1">
      <c r="A512" s="480"/>
      <c r="B512" s="404" t="s">
        <v>142</v>
      </c>
      <c r="C512" s="117" t="s">
        <v>855</v>
      </c>
      <c r="D512" s="150">
        <v>25</v>
      </c>
      <c r="E512" s="19"/>
      <c r="F512" s="58"/>
      <c r="G512" s="58"/>
      <c r="H512" s="58"/>
      <c r="I512" s="127"/>
      <c r="J512" s="139"/>
      <c r="K512" s="136"/>
      <c r="L512" s="136"/>
      <c r="M512" s="126"/>
      <c r="N512" s="126"/>
      <c r="O512" s="134"/>
      <c r="P512" s="126"/>
      <c r="Q512" s="126"/>
      <c r="R512" s="126"/>
      <c r="S512" s="134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255">
        <f t="shared" si="211"/>
        <v>0</v>
      </c>
      <c r="AE512" s="343">
        <v>3.24</v>
      </c>
      <c r="AF512" s="261">
        <f t="shared" si="212"/>
        <v>0</v>
      </c>
      <c r="AG512" s="361"/>
      <c r="AH512" s="221"/>
      <c r="AN512"/>
      <c r="AO512"/>
    </row>
    <row r="513" spans="1:41" s="193" customFormat="1" ht="50.1" customHeight="1" thickBot="1">
      <c r="A513" s="480"/>
      <c r="B513" s="404" t="s">
        <v>143</v>
      </c>
      <c r="C513" s="117" t="s">
        <v>856</v>
      </c>
      <c r="D513" s="150">
        <v>25</v>
      </c>
      <c r="E513" s="19"/>
      <c r="F513" s="58"/>
      <c r="G513" s="58"/>
      <c r="H513" s="58"/>
      <c r="I513" s="127"/>
      <c r="J513" s="139"/>
      <c r="K513" s="136"/>
      <c r="L513" s="136"/>
      <c r="M513" s="126"/>
      <c r="N513" s="126"/>
      <c r="O513" s="134"/>
      <c r="P513" s="126"/>
      <c r="Q513" s="126"/>
      <c r="R513" s="126"/>
      <c r="S513" s="134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255">
        <f t="shared" si="211"/>
        <v>0</v>
      </c>
      <c r="AE513" s="343">
        <v>4.04</v>
      </c>
      <c r="AF513" s="261">
        <f t="shared" si="212"/>
        <v>0</v>
      </c>
      <c r="AG513" s="361"/>
      <c r="AH513" s="221"/>
      <c r="AN513"/>
      <c r="AO513"/>
    </row>
    <row r="514" spans="1:41" s="193" customFormat="1" ht="50.1" customHeight="1" thickBot="1">
      <c r="A514" s="516"/>
      <c r="B514" s="404" t="s">
        <v>144</v>
      </c>
      <c r="C514" s="117" t="s">
        <v>857</v>
      </c>
      <c r="D514" s="150">
        <v>25</v>
      </c>
      <c r="E514" s="19"/>
      <c r="F514" s="58"/>
      <c r="G514" s="58"/>
      <c r="H514" s="58"/>
      <c r="I514" s="127"/>
      <c r="J514" s="139"/>
      <c r="K514" s="130"/>
      <c r="L514" s="130"/>
      <c r="M514" s="126"/>
      <c r="N514" s="126"/>
      <c r="O514" s="134"/>
      <c r="P514" s="126"/>
      <c r="Q514" s="126"/>
      <c r="R514" s="126"/>
      <c r="S514" s="134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255">
        <f t="shared" si="211"/>
        <v>0</v>
      </c>
      <c r="AE514" s="343">
        <v>6</v>
      </c>
      <c r="AF514" s="261">
        <f t="shared" si="212"/>
        <v>0</v>
      </c>
      <c r="AG514" s="361"/>
      <c r="AH514" s="221"/>
      <c r="AN514"/>
      <c r="AO514"/>
    </row>
    <row r="515" spans="1:41" s="1" customFormat="1" ht="50.1" customHeight="1" thickBot="1">
      <c r="A515" s="480"/>
      <c r="B515" s="404" t="s">
        <v>145</v>
      </c>
      <c r="C515" s="117" t="s">
        <v>858</v>
      </c>
      <c r="D515" s="150">
        <v>25</v>
      </c>
      <c r="E515" s="19"/>
      <c r="F515" s="58"/>
      <c r="G515" s="58"/>
      <c r="H515" s="127"/>
      <c r="I515" s="127"/>
      <c r="J515" s="141"/>
      <c r="K515" s="127"/>
      <c r="L515" s="127"/>
      <c r="M515" s="136"/>
      <c r="N515" s="137"/>
      <c r="O515" s="137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255">
        <f t="shared" si="211"/>
        <v>0</v>
      </c>
      <c r="AE515" s="343">
        <v>3.02</v>
      </c>
      <c r="AF515" s="261">
        <f t="shared" si="212"/>
        <v>0</v>
      </c>
      <c r="AG515" s="361"/>
      <c r="AH515" s="221"/>
      <c r="AN515"/>
      <c r="AO515"/>
    </row>
    <row r="516" spans="1:41" s="1" customFormat="1" ht="50.1" customHeight="1" thickBot="1">
      <c r="A516" s="480"/>
      <c r="B516" s="404" t="s">
        <v>146</v>
      </c>
      <c r="C516" s="117" t="s">
        <v>859</v>
      </c>
      <c r="D516" s="150">
        <v>25</v>
      </c>
      <c r="E516" s="19"/>
      <c r="F516" s="58"/>
      <c r="G516" s="58"/>
      <c r="H516" s="58"/>
      <c r="I516" s="127"/>
      <c r="J516" s="141"/>
      <c r="K516" s="134"/>
      <c r="L516" s="127"/>
      <c r="M516" s="136"/>
      <c r="N516" s="137"/>
      <c r="O516" s="137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255">
        <f t="shared" si="211"/>
        <v>0</v>
      </c>
      <c r="AE516" s="343">
        <v>3.73</v>
      </c>
      <c r="AF516" s="261">
        <f t="shared" si="212"/>
        <v>0</v>
      </c>
      <c r="AG516" s="361"/>
      <c r="AH516" s="221"/>
      <c r="AN516"/>
      <c r="AO516"/>
    </row>
    <row r="517" spans="1:41" s="1" customFormat="1" ht="50.1" customHeight="1" thickBot="1">
      <c r="A517" s="480"/>
      <c r="B517" s="404" t="s">
        <v>147</v>
      </c>
      <c r="C517" s="117" t="s">
        <v>860</v>
      </c>
      <c r="D517" s="150">
        <v>25</v>
      </c>
      <c r="E517" s="19"/>
      <c r="F517" s="58"/>
      <c r="G517" s="58"/>
      <c r="H517" s="58"/>
      <c r="I517" s="127"/>
      <c r="J517" s="112"/>
      <c r="K517" s="126"/>
      <c r="L517" s="134"/>
      <c r="M517" s="134"/>
      <c r="N517" s="134"/>
      <c r="O517" s="134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255">
        <f t="shared" si="211"/>
        <v>0</v>
      </c>
      <c r="AE517" s="343">
        <v>4.6399999999999997</v>
      </c>
      <c r="AF517" s="261">
        <f t="shared" si="212"/>
        <v>0</v>
      </c>
      <c r="AG517" s="361"/>
      <c r="AH517" s="221"/>
      <c r="AN517"/>
      <c r="AO517"/>
    </row>
    <row r="518" spans="1:41" s="1" customFormat="1" ht="50.1" customHeight="1" thickBot="1">
      <c r="A518" s="517"/>
      <c r="B518" s="404" t="s">
        <v>148</v>
      </c>
      <c r="C518" s="117" t="s">
        <v>861</v>
      </c>
      <c r="D518" s="150">
        <v>25</v>
      </c>
      <c r="E518" s="19"/>
      <c r="F518" s="58"/>
      <c r="G518" s="58"/>
      <c r="H518" s="58"/>
      <c r="I518" s="127"/>
      <c r="J518" s="112"/>
      <c r="K518" s="112"/>
      <c r="L518" s="134"/>
      <c r="M518" s="134"/>
      <c r="N518" s="134"/>
      <c r="O518" s="134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255">
        <f t="shared" si="211"/>
        <v>0</v>
      </c>
      <c r="AE518" s="343">
        <v>6.66</v>
      </c>
      <c r="AF518" s="261">
        <f t="shared" si="212"/>
        <v>0</v>
      </c>
      <c r="AG518" s="361"/>
      <c r="AH518" s="221"/>
      <c r="AN518"/>
      <c r="AO518"/>
    </row>
    <row r="519" spans="1:41" s="1" customFormat="1" ht="123" customHeight="1" thickBot="1">
      <c r="A519" s="319"/>
      <c r="B519" s="420" t="s">
        <v>80</v>
      </c>
      <c r="C519" s="121" t="s">
        <v>587</v>
      </c>
      <c r="D519" s="181">
        <v>25</v>
      </c>
      <c r="E519" s="52"/>
      <c r="F519" s="58"/>
      <c r="G519" s="58"/>
      <c r="H519" s="58"/>
      <c r="I519" s="58"/>
      <c r="J519" s="112"/>
      <c r="K519" s="112"/>
      <c r="L519" s="134"/>
      <c r="M519" s="134"/>
      <c r="N519" s="134"/>
      <c r="O519" s="134"/>
      <c r="P519" s="137"/>
      <c r="Q519" s="137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255">
        <f t="shared" si="211"/>
        <v>0</v>
      </c>
      <c r="AE519" s="343">
        <v>0.86</v>
      </c>
      <c r="AF519" s="261">
        <f t="shared" si="212"/>
        <v>0</v>
      </c>
      <c r="AG519" s="361"/>
      <c r="AH519" s="221"/>
      <c r="AN519"/>
      <c r="AO519"/>
    </row>
    <row r="520" spans="1:41" s="1" customFormat="1" ht="50.1" customHeight="1" thickBot="1">
      <c r="A520" s="468" t="s">
        <v>476</v>
      </c>
      <c r="B520" s="469"/>
      <c r="C520" s="470"/>
      <c r="D520" s="477" t="s">
        <v>477</v>
      </c>
      <c r="E520" s="77"/>
      <c r="F520" s="91" t="s">
        <v>64</v>
      </c>
      <c r="G520" s="91" t="s">
        <v>482</v>
      </c>
      <c r="H520" s="112"/>
      <c r="I520" s="112"/>
      <c r="J520" s="112"/>
      <c r="K520" s="112"/>
      <c r="L520" s="134"/>
      <c r="M520" s="134"/>
      <c r="N520" s="134"/>
      <c r="O520" s="134"/>
      <c r="P520" s="134"/>
      <c r="Q520" s="134"/>
      <c r="R520" s="128"/>
      <c r="S520" s="128"/>
      <c r="T520" s="128"/>
      <c r="U520" s="128"/>
      <c r="V520" s="128"/>
      <c r="W520" s="128"/>
      <c r="X520" s="128"/>
      <c r="Y520" s="128"/>
      <c r="Z520" s="128"/>
      <c r="AA520" s="128"/>
      <c r="AB520" s="128"/>
      <c r="AC520" s="128"/>
      <c r="AD520" s="32" t="s">
        <v>2</v>
      </c>
      <c r="AE520" s="341" t="s">
        <v>312</v>
      </c>
      <c r="AF520" s="260" t="s">
        <v>313</v>
      </c>
      <c r="AG520" s="361"/>
      <c r="AH520" s="221"/>
      <c r="AN520"/>
      <c r="AO520"/>
    </row>
    <row r="521" spans="1:41" s="1" customFormat="1" ht="50.1" customHeight="1" thickBot="1">
      <c r="A521" s="471"/>
      <c r="B521" s="472"/>
      <c r="C521" s="473"/>
      <c r="D521" s="478"/>
      <c r="E521" s="78"/>
      <c r="F521" s="92" t="s">
        <v>12</v>
      </c>
      <c r="G521" s="92" t="s">
        <v>5</v>
      </c>
      <c r="H521" s="112"/>
      <c r="I521" s="112"/>
      <c r="J521" s="112"/>
      <c r="K521" s="112"/>
      <c r="L521" s="134"/>
      <c r="M521" s="134"/>
      <c r="N521" s="134"/>
      <c r="O521" s="134"/>
      <c r="P521" s="134"/>
      <c r="Q521" s="134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33"/>
      <c r="AE521" s="342"/>
      <c r="AF521" s="265"/>
      <c r="AG521" s="361"/>
      <c r="AH521" s="221"/>
      <c r="AN521"/>
      <c r="AO521"/>
    </row>
    <row r="522" spans="1:41" s="1" customFormat="1" ht="43.5" customHeight="1" thickBot="1">
      <c r="A522" s="474"/>
      <c r="B522" s="475"/>
      <c r="C522" s="476"/>
      <c r="D522" s="479"/>
      <c r="E522" s="79"/>
      <c r="F522" s="16"/>
      <c r="G522" s="13"/>
      <c r="H522" s="112"/>
      <c r="I522" s="112"/>
      <c r="J522" s="112"/>
      <c r="K522" s="112"/>
      <c r="L522" s="134"/>
      <c r="M522" s="134"/>
      <c r="N522" s="134"/>
      <c r="O522" s="134"/>
      <c r="P522" s="134"/>
      <c r="Q522" s="134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33">
        <f>SUM(AD523:AD535)</f>
        <v>0</v>
      </c>
      <c r="AE522" s="33"/>
      <c r="AF522" s="445">
        <f t="shared" ref="AF522" si="213">SUM(AF523:AF535)</f>
        <v>0</v>
      </c>
      <c r="AG522" s="444">
        <f>AF522</f>
        <v>0</v>
      </c>
      <c r="AH522" s="221"/>
      <c r="AN522"/>
      <c r="AO522"/>
    </row>
    <row r="523" spans="1:41" s="1" customFormat="1" ht="35.1" customHeight="1" thickBot="1">
      <c r="A523" s="481"/>
      <c r="B523" s="404" t="s">
        <v>108</v>
      </c>
      <c r="C523" s="117" t="s">
        <v>862</v>
      </c>
      <c r="D523" s="150">
        <v>20</v>
      </c>
      <c r="E523" s="19"/>
      <c r="F523" s="58"/>
      <c r="G523" s="58"/>
      <c r="H523" s="112"/>
      <c r="I523" s="112"/>
      <c r="J523" s="112"/>
      <c r="K523" s="112"/>
      <c r="L523" s="134"/>
      <c r="M523" s="134"/>
      <c r="N523" s="134"/>
      <c r="O523" s="134"/>
      <c r="P523" s="134"/>
      <c r="Q523" s="134"/>
      <c r="R523" s="134"/>
      <c r="S523" s="134"/>
      <c r="T523" s="134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255">
        <f>SUM(ROUNDUP(F523/D523,0),ROUNDUP(G523/D523,0),ROUNDUP(I523/D523,0),ROUNDUP(J523/D523,0),ROUNDUP(K523/D523,0),ROUNDUP(L523/D523,0),ROUNDUP(M523/D523,0),ROUNDUP(N523/D523,0),ROUNDUP(O523/D523,0),ROUNDUP(P523/D523,0),ROUNDUP(Q523/D523,0),ROUNDUP(R523/D523,0),ROUNDUP(S523/D523,0),ROUNDUP(T523/D523,0),ROUNDUP(U523/D523,0),ROUNDUP(V523/D523,0),ROUNDUP(W523/D523,0),ROUNDUP(X523/D523,0),ROUNDUP(Y523/D523,0),ROUNDUP(Z523/D523,0),ROUNDUP(AA523/D523,0),ROUNDUP(AB523/D523,0),ROUNDUP(AC523/D523,0))*D523</f>
        <v>0</v>
      </c>
      <c r="AE523" s="343">
        <v>0.83</v>
      </c>
      <c r="AF523" s="261">
        <f t="shared" ref="AF523:AF535" si="214">AD523*AE523</f>
        <v>0</v>
      </c>
      <c r="AG523" s="361"/>
      <c r="AH523" s="221"/>
      <c r="AN523"/>
      <c r="AO523"/>
    </row>
    <row r="524" spans="1:41" s="1" customFormat="1" ht="35.1" customHeight="1" thickBot="1">
      <c r="A524" s="467"/>
      <c r="B524" s="404" t="s">
        <v>109</v>
      </c>
      <c r="C524" s="117" t="s">
        <v>863</v>
      </c>
      <c r="D524" s="150">
        <v>20</v>
      </c>
      <c r="E524" s="19"/>
      <c r="F524" s="58"/>
      <c r="G524" s="58"/>
      <c r="H524" s="112"/>
      <c r="I524" s="112"/>
      <c r="J524" s="112"/>
      <c r="K524" s="112"/>
      <c r="L524" s="134"/>
      <c r="M524" s="134"/>
      <c r="N524" s="134"/>
      <c r="O524" s="134"/>
      <c r="P524" s="134"/>
      <c r="Q524" s="134"/>
      <c r="R524" s="134"/>
      <c r="S524" s="134"/>
      <c r="T524" s="134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255">
        <f t="shared" ref="AD524:AD535" si="215">SUM(ROUNDUP(F524/D524,0),ROUNDUP(G524/D524,0),ROUNDUP(I524/D524,0),ROUNDUP(J524/D524,0),ROUNDUP(K524/D524,0),ROUNDUP(L524/D524,0),ROUNDUP(M524/D524,0),ROUNDUP(N524/D524,0),ROUNDUP(O524/D524,0),ROUNDUP(P524/D524,0),ROUNDUP(Q524/D524,0),ROUNDUP(R524/D524,0),ROUNDUP(S524/D524,0),ROUNDUP(T524/D524,0),ROUNDUP(U524/D524,0),ROUNDUP(V524/D524,0),ROUNDUP(W524/D524,0),ROUNDUP(X524/D524,0),ROUNDUP(Y524/D524,0),ROUNDUP(Z524/D524,0),ROUNDUP(AA524/D524,0),ROUNDUP(AB524/D524,0),ROUNDUP(AC524/D524,0))*D524</f>
        <v>0</v>
      </c>
      <c r="AE524" s="343">
        <v>1.07</v>
      </c>
      <c r="AF524" s="261">
        <f t="shared" si="214"/>
        <v>0</v>
      </c>
      <c r="AG524" s="361"/>
      <c r="AH524" s="221"/>
      <c r="AN524"/>
      <c r="AO524"/>
    </row>
    <row r="525" spans="1:41" s="1" customFormat="1" ht="35.1" customHeight="1" thickBot="1">
      <c r="A525" s="467"/>
      <c r="B525" s="404" t="s">
        <v>110</v>
      </c>
      <c r="C525" s="117" t="s">
        <v>864</v>
      </c>
      <c r="D525" s="150">
        <v>20</v>
      </c>
      <c r="E525" s="19"/>
      <c r="F525" s="58"/>
      <c r="G525" s="58"/>
      <c r="H525" s="112"/>
      <c r="I525" s="112"/>
      <c r="J525" s="112"/>
      <c r="K525" s="112"/>
      <c r="L525" s="134"/>
      <c r="M525" s="134"/>
      <c r="N525" s="134"/>
      <c r="O525" s="134"/>
      <c r="P525" s="134"/>
      <c r="Q525" s="134"/>
      <c r="R525" s="134"/>
      <c r="S525" s="134"/>
      <c r="T525" s="134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255">
        <f t="shared" si="215"/>
        <v>0</v>
      </c>
      <c r="AE525" s="343">
        <v>1.41</v>
      </c>
      <c r="AF525" s="261">
        <f t="shared" si="214"/>
        <v>0</v>
      </c>
      <c r="AG525" s="361"/>
      <c r="AH525" s="221"/>
      <c r="AN525"/>
      <c r="AO525"/>
    </row>
    <row r="526" spans="1:41" s="3" customFormat="1" ht="35.1" customHeight="1" thickBot="1">
      <c r="A526" s="467"/>
      <c r="B526" s="404" t="s">
        <v>111</v>
      </c>
      <c r="C526" s="117" t="s">
        <v>865</v>
      </c>
      <c r="D526" s="150">
        <v>20</v>
      </c>
      <c r="E526" s="19"/>
      <c r="F526" s="58"/>
      <c r="G526" s="58"/>
      <c r="H526" s="112"/>
      <c r="I526" s="112"/>
      <c r="J526" s="112"/>
      <c r="K526" s="112"/>
      <c r="L526" s="134"/>
      <c r="M526" s="134"/>
      <c r="N526" s="134"/>
      <c r="O526" s="134"/>
      <c r="P526" s="134"/>
      <c r="Q526" s="134"/>
      <c r="R526" s="134"/>
      <c r="S526" s="134"/>
      <c r="T526" s="134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255">
        <f t="shared" si="215"/>
        <v>0</v>
      </c>
      <c r="AE526" s="343">
        <v>2</v>
      </c>
      <c r="AF526" s="261">
        <f t="shared" si="214"/>
        <v>0</v>
      </c>
      <c r="AG526" s="361"/>
      <c r="AH526" s="221"/>
      <c r="AN526"/>
      <c r="AO526"/>
    </row>
    <row r="527" spans="1:41" s="3" customFormat="1" ht="35.1" customHeight="1" thickBot="1">
      <c r="A527" s="467"/>
      <c r="B527" s="404" t="s">
        <v>112</v>
      </c>
      <c r="C527" s="117" t="s">
        <v>866</v>
      </c>
      <c r="D527" s="150">
        <v>20</v>
      </c>
      <c r="E527" s="19"/>
      <c r="F527" s="58"/>
      <c r="G527" s="58"/>
      <c r="H527" s="112"/>
      <c r="I527" s="112"/>
      <c r="J527" s="112"/>
      <c r="K527" s="112"/>
      <c r="L527" s="112"/>
      <c r="M527" s="134"/>
      <c r="N527" s="134"/>
      <c r="O527" s="134"/>
      <c r="P527" s="134"/>
      <c r="Q527" s="134"/>
      <c r="R527" s="134"/>
      <c r="S527" s="134"/>
      <c r="T527" s="134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255">
        <f t="shared" si="215"/>
        <v>0</v>
      </c>
      <c r="AE527" s="343">
        <v>2.92</v>
      </c>
      <c r="AF527" s="261">
        <f t="shared" si="214"/>
        <v>0</v>
      </c>
      <c r="AG527" s="361"/>
      <c r="AH527" s="221"/>
      <c r="AN527"/>
      <c r="AO527"/>
    </row>
    <row r="528" spans="1:41" s="1" customFormat="1" ht="35.1" customHeight="1" thickBot="1">
      <c r="A528" s="467"/>
      <c r="B528" s="404" t="s">
        <v>113</v>
      </c>
      <c r="C528" s="117" t="s">
        <v>867</v>
      </c>
      <c r="D528" s="150">
        <v>20</v>
      </c>
      <c r="E528" s="19"/>
      <c r="F528" s="58"/>
      <c r="G528" s="58"/>
      <c r="H528" s="112"/>
      <c r="I528" s="112"/>
      <c r="J528" s="112"/>
      <c r="K528" s="112"/>
      <c r="L528" s="112"/>
      <c r="M528" s="134"/>
      <c r="N528" s="134"/>
      <c r="O528" s="134"/>
      <c r="P528" s="134"/>
      <c r="Q528" s="134"/>
      <c r="R528" s="134"/>
      <c r="S528" s="134"/>
      <c r="T528" s="134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255">
        <f t="shared" si="215"/>
        <v>0</v>
      </c>
      <c r="AE528" s="343">
        <v>3.79</v>
      </c>
      <c r="AF528" s="261">
        <f t="shared" si="214"/>
        <v>0</v>
      </c>
      <c r="AG528" s="361"/>
      <c r="AH528" s="221"/>
      <c r="AN528"/>
      <c r="AO528"/>
    </row>
    <row r="529" spans="1:41" s="1" customFormat="1" ht="35.1" customHeight="1" thickBot="1">
      <c r="A529" s="467"/>
      <c r="B529" s="404" t="s">
        <v>114</v>
      </c>
      <c r="C529" s="117" t="s">
        <v>868</v>
      </c>
      <c r="D529" s="150">
        <v>20</v>
      </c>
      <c r="E529" s="19"/>
      <c r="F529" s="58"/>
      <c r="G529" s="58"/>
      <c r="H529" s="112"/>
      <c r="I529" s="112"/>
      <c r="J529" s="112"/>
      <c r="K529" s="112"/>
      <c r="L529" s="112"/>
      <c r="M529" s="134"/>
      <c r="N529" s="134"/>
      <c r="O529" s="134"/>
      <c r="P529" s="134"/>
      <c r="Q529" s="134"/>
      <c r="R529" s="134"/>
      <c r="S529" s="134"/>
      <c r="T529" s="134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255">
        <f t="shared" si="215"/>
        <v>0</v>
      </c>
      <c r="AE529" s="343">
        <v>4.42</v>
      </c>
      <c r="AF529" s="261">
        <f t="shared" si="214"/>
        <v>0</v>
      </c>
      <c r="AG529" s="361"/>
      <c r="AH529" s="221"/>
      <c r="AN529"/>
      <c r="AO529"/>
    </row>
    <row r="530" spans="1:41" s="193" customFormat="1" ht="35.1" customHeight="1" thickBot="1">
      <c r="A530" s="467"/>
      <c r="B530" s="404" t="s">
        <v>115</v>
      </c>
      <c r="C530" s="117" t="s">
        <v>869</v>
      </c>
      <c r="D530" s="150">
        <v>10</v>
      </c>
      <c r="E530" s="80"/>
      <c r="F530" s="58"/>
      <c r="G530" s="58"/>
      <c r="H530" s="112"/>
      <c r="I530" s="112"/>
      <c r="J530" s="112"/>
      <c r="K530" s="112"/>
      <c r="L530" s="112"/>
      <c r="M530" s="134"/>
      <c r="N530" s="134"/>
      <c r="O530" s="134"/>
      <c r="P530" s="134"/>
      <c r="Q530" s="134"/>
      <c r="R530" s="134"/>
      <c r="S530" s="134"/>
      <c r="T530" s="134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255">
        <f t="shared" si="215"/>
        <v>0</v>
      </c>
      <c r="AE530" s="343">
        <v>6.9</v>
      </c>
      <c r="AF530" s="261">
        <f t="shared" si="214"/>
        <v>0</v>
      </c>
      <c r="AG530" s="361"/>
      <c r="AH530" s="221"/>
      <c r="AN530"/>
      <c r="AO530"/>
    </row>
    <row r="531" spans="1:41" s="193" customFormat="1" ht="35.1" customHeight="1" thickBot="1">
      <c r="A531" s="467"/>
      <c r="B531" s="404" t="s">
        <v>116</v>
      </c>
      <c r="C531" s="117" t="s">
        <v>870</v>
      </c>
      <c r="D531" s="182">
        <v>10</v>
      </c>
      <c r="E531" s="19"/>
      <c r="F531" s="58"/>
      <c r="G531" s="58"/>
      <c r="H531" s="112"/>
      <c r="I531" s="112"/>
      <c r="J531" s="112"/>
      <c r="K531" s="112"/>
      <c r="L531" s="112"/>
      <c r="M531" s="134"/>
      <c r="N531" s="134"/>
      <c r="O531" s="134"/>
      <c r="P531" s="134"/>
      <c r="Q531" s="134"/>
      <c r="R531" s="134"/>
      <c r="S531" s="134"/>
      <c r="T531" s="134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255">
        <f t="shared" si="215"/>
        <v>0</v>
      </c>
      <c r="AE531" s="343">
        <v>11.2</v>
      </c>
      <c r="AF531" s="261">
        <f t="shared" si="214"/>
        <v>0</v>
      </c>
      <c r="AG531" s="361"/>
      <c r="AH531" s="221"/>
      <c r="AN531"/>
      <c r="AO531"/>
    </row>
    <row r="532" spans="1:41" ht="35.1" customHeight="1" thickBot="1">
      <c r="A532" s="467"/>
      <c r="B532" s="404" t="s">
        <v>117</v>
      </c>
      <c r="C532" s="117" t="s">
        <v>871</v>
      </c>
      <c r="D532" s="182">
        <v>10</v>
      </c>
      <c r="E532" s="28"/>
      <c r="F532" s="58"/>
      <c r="G532" s="58"/>
      <c r="H532" s="130"/>
      <c r="I532" s="130"/>
      <c r="J532" s="130"/>
      <c r="K532" s="130"/>
      <c r="L532" s="127"/>
      <c r="M532" s="134"/>
      <c r="N532" s="134"/>
      <c r="O532" s="134"/>
      <c r="P532" s="134"/>
      <c r="Q532" s="134"/>
      <c r="R532" s="134"/>
      <c r="S532" s="134"/>
      <c r="T532" s="134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255">
        <f t="shared" si="215"/>
        <v>0</v>
      </c>
      <c r="AE532" s="343">
        <v>16.36</v>
      </c>
      <c r="AF532" s="261">
        <f t="shared" si="214"/>
        <v>0</v>
      </c>
      <c r="AG532" s="361"/>
      <c r="AH532" s="221"/>
    </row>
    <row r="533" spans="1:41" s="1" customFormat="1" ht="35.1" customHeight="1" thickBot="1">
      <c r="A533" s="467"/>
      <c r="B533" s="404" t="s">
        <v>118</v>
      </c>
      <c r="C533" s="117" t="s">
        <v>872</v>
      </c>
      <c r="D533" s="182">
        <v>10</v>
      </c>
      <c r="E533" s="29"/>
      <c r="F533" s="58"/>
      <c r="G533" s="58"/>
      <c r="H533" s="135"/>
      <c r="I533" s="135"/>
      <c r="J533" s="135"/>
      <c r="K533" s="135"/>
      <c r="L533" s="127"/>
      <c r="M533" s="134"/>
      <c r="N533" s="134"/>
      <c r="O533" s="134"/>
      <c r="P533" s="134"/>
      <c r="Q533" s="134"/>
      <c r="R533" s="134"/>
      <c r="S533" s="134"/>
      <c r="T533" s="134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255">
        <f t="shared" si="215"/>
        <v>0</v>
      </c>
      <c r="AE533" s="343">
        <v>23.31</v>
      </c>
      <c r="AF533" s="261">
        <f t="shared" si="214"/>
        <v>0</v>
      </c>
      <c r="AG533" s="361"/>
      <c r="AH533" s="221"/>
      <c r="AN533"/>
      <c r="AO533"/>
    </row>
    <row r="534" spans="1:41" s="1" customFormat="1" ht="35.1" customHeight="1" thickBot="1">
      <c r="A534" s="467"/>
      <c r="B534" s="404" t="s">
        <v>119</v>
      </c>
      <c r="C534" s="117" t="s">
        <v>873</v>
      </c>
      <c r="D534" s="182">
        <v>10</v>
      </c>
      <c r="E534" s="29"/>
      <c r="F534" s="58"/>
      <c r="G534" s="58"/>
      <c r="H534" s="134"/>
      <c r="I534" s="134"/>
      <c r="J534" s="134"/>
      <c r="K534" s="134"/>
      <c r="L534" s="127"/>
      <c r="M534" s="134"/>
      <c r="N534" s="134"/>
      <c r="O534" s="134"/>
      <c r="P534" s="134"/>
      <c r="Q534" s="134"/>
      <c r="R534" s="134"/>
      <c r="S534" s="134"/>
      <c r="T534" s="134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255">
        <f t="shared" si="215"/>
        <v>0</v>
      </c>
      <c r="AE534" s="343">
        <v>39.81</v>
      </c>
      <c r="AF534" s="261">
        <f t="shared" si="214"/>
        <v>0</v>
      </c>
      <c r="AG534" s="361"/>
      <c r="AH534" s="221"/>
      <c r="AN534"/>
      <c r="AO534"/>
    </row>
    <row r="535" spans="1:41" s="1" customFormat="1" ht="35.1" customHeight="1" thickBot="1">
      <c r="A535" s="467"/>
      <c r="B535" s="404" t="s">
        <v>120</v>
      </c>
      <c r="C535" s="117" t="s">
        <v>874</v>
      </c>
      <c r="D535" s="182">
        <v>5</v>
      </c>
      <c r="E535" s="30"/>
      <c r="F535" s="58"/>
      <c r="G535" s="58"/>
      <c r="H535" s="134"/>
      <c r="I535" s="134"/>
      <c r="J535" s="134"/>
      <c r="K535" s="127"/>
      <c r="L535" s="127"/>
      <c r="M535" s="134"/>
      <c r="N535" s="134"/>
      <c r="O535" s="134"/>
      <c r="P535" s="134"/>
      <c r="Q535" s="134"/>
      <c r="R535" s="134"/>
      <c r="S535" s="134"/>
      <c r="T535" s="134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255">
        <f t="shared" si="215"/>
        <v>0</v>
      </c>
      <c r="AE535" s="343">
        <v>58.4</v>
      </c>
      <c r="AF535" s="261">
        <f t="shared" si="214"/>
        <v>0</v>
      </c>
      <c r="AG535" s="361"/>
      <c r="AH535" s="221"/>
      <c r="AN535"/>
      <c r="AO535"/>
    </row>
    <row r="536" spans="1:41" s="1" customFormat="1" ht="50.1" customHeight="1" thickBot="1">
      <c r="A536" s="468" t="s">
        <v>476</v>
      </c>
      <c r="B536" s="469"/>
      <c r="C536" s="470"/>
      <c r="D536" s="477" t="s">
        <v>477</v>
      </c>
      <c r="E536" s="78"/>
      <c r="F536" s="91" t="s">
        <v>64</v>
      </c>
      <c r="G536" s="223" t="s">
        <v>481</v>
      </c>
      <c r="H536" s="91" t="s">
        <v>482</v>
      </c>
      <c r="I536" s="130"/>
      <c r="J536" s="134"/>
      <c r="K536" s="127"/>
      <c r="L536" s="127"/>
      <c r="M536" s="134"/>
      <c r="N536" s="134"/>
      <c r="O536" s="134"/>
      <c r="P536" s="134"/>
      <c r="Q536" s="134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32" t="s">
        <v>2</v>
      </c>
      <c r="AE536" s="341" t="s">
        <v>312</v>
      </c>
      <c r="AF536" s="260" t="s">
        <v>313</v>
      </c>
      <c r="AG536" s="361"/>
      <c r="AH536" s="221"/>
      <c r="AN536"/>
      <c r="AO536"/>
    </row>
    <row r="537" spans="1:41" s="1" customFormat="1" ht="50.1" customHeight="1" thickBot="1">
      <c r="A537" s="471"/>
      <c r="B537" s="472"/>
      <c r="C537" s="473"/>
      <c r="D537" s="478"/>
      <c r="E537" s="78"/>
      <c r="F537" s="92" t="s">
        <v>12</v>
      </c>
      <c r="G537" s="92" t="s">
        <v>4</v>
      </c>
      <c r="H537" s="92" t="s">
        <v>5</v>
      </c>
      <c r="I537" s="135"/>
      <c r="J537" s="134"/>
      <c r="K537" s="127"/>
      <c r="L537" s="142"/>
      <c r="M537" s="142"/>
      <c r="N537" s="134"/>
      <c r="O537" s="134"/>
      <c r="P537" s="134"/>
      <c r="Q537" s="134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33"/>
      <c r="AE537" s="342"/>
      <c r="AF537" s="265"/>
      <c r="AG537" s="361"/>
      <c r="AH537" s="221"/>
      <c r="AN537"/>
      <c r="AO537"/>
    </row>
    <row r="538" spans="1:41" s="1" customFormat="1" ht="45" customHeight="1" thickBot="1">
      <c r="A538" s="474"/>
      <c r="B538" s="475"/>
      <c r="C538" s="476"/>
      <c r="D538" s="479"/>
      <c r="E538" s="79"/>
      <c r="F538" s="7"/>
      <c r="G538" s="76"/>
      <c r="H538" s="15"/>
      <c r="I538" s="134"/>
      <c r="J538" s="134"/>
      <c r="K538" s="127"/>
      <c r="L538" s="142"/>
      <c r="M538" s="142"/>
      <c r="N538" s="134"/>
      <c r="O538" s="134"/>
      <c r="P538" s="134"/>
      <c r="Q538" s="134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33">
        <f>SUM(AD539:AD545)</f>
        <v>0</v>
      </c>
      <c r="AE538" s="33"/>
      <c r="AF538" s="445">
        <f t="shared" ref="AF538" si="216">SUM(AF539:AF545)</f>
        <v>0</v>
      </c>
      <c r="AG538" s="444">
        <f>AF538</f>
        <v>0</v>
      </c>
      <c r="AH538" s="221"/>
      <c r="AN538"/>
      <c r="AO538"/>
    </row>
    <row r="539" spans="1:41" s="1" customFormat="1" ht="50.1" customHeight="1" thickBot="1">
      <c r="A539" s="467"/>
      <c r="B539" s="404" t="s">
        <v>134</v>
      </c>
      <c r="C539" s="117" t="s">
        <v>912</v>
      </c>
      <c r="D539" s="150">
        <v>10</v>
      </c>
      <c r="E539" s="19"/>
      <c r="F539" s="58"/>
      <c r="G539" s="58"/>
      <c r="H539" s="127"/>
      <c r="I539" s="134"/>
      <c r="J539" s="134"/>
      <c r="K539" s="127"/>
      <c r="L539" s="142"/>
      <c r="M539" s="142"/>
      <c r="N539" s="134"/>
      <c r="O539" s="134"/>
      <c r="P539" s="134"/>
      <c r="Q539" s="134"/>
      <c r="R539" s="134"/>
      <c r="S539" s="134"/>
      <c r="T539" s="134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255">
        <f t="shared" ref="AD539:AD545" si="217">SUM(ROUNDUP(F539/D539,0),ROUNDUP(G539/D539,0),ROUNDUP(H539/D539,0),ROUNDUP(I539/D539,0),ROUNDUP(J539/D539,0),ROUNDUP(K539/D539,0),ROUNDUP(L539/D539,0),ROUNDUP(M539/D539,0),ROUNDUP(N539/D539,0),ROUNDUP(O539/D539,0),ROUNDUP(P539/D539,0),ROUNDUP(Q539/D539,0),ROUNDUP(R539/D539,0),ROUNDUP(S539/D539,0),ROUNDUP(T539/D539,0),ROUNDUP(U539/D539,0),ROUNDUP(V539/D539,0),ROUNDUP(W539/D539,0),ROUNDUP(X539/D539,0),ROUNDUP(Y539/D539,0),ROUNDUP(Z539/D539,0),ROUNDUP(AA539/D539,0),ROUNDUP(AB539/D539,0),ROUNDUP(AC539/D539,0))*D539</f>
        <v>0</v>
      </c>
      <c r="AE539" s="343">
        <v>2.66</v>
      </c>
      <c r="AF539" s="261">
        <f t="shared" ref="AF539:AF545" si="218">AD539*AE539</f>
        <v>0</v>
      </c>
      <c r="AG539" s="361"/>
      <c r="AH539" s="221"/>
      <c r="AN539"/>
      <c r="AO539"/>
    </row>
    <row r="540" spans="1:41" s="1" customFormat="1" ht="50.1" customHeight="1" thickBot="1">
      <c r="A540" s="467"/>
      <c r="B540" s="404" t="s">
        <v>135</v>
      </c>
      <c r="C540" s="117" t="s">
        <v>913</v>
      </c>
      <c r="D540" s="150">
        <v>10</v>
      </c>
      <c r="E540" s="19"/>
      <c r="F540" s="58"/>
      <c r="G540" s="58"/>
      <c r="H540" s="127"/>
      <c r="I540" s="134"/>
      <c r="J540" s="134"/>
      <c r="K540" s="127"/>
      <c r="L540" s="139"/>
      <c r="M540" s="139"/>
      <c r="N540" s="134"/>
      <c r="O540" s="134"/>
      <c r="P540" s="134"/>
      <c r="Q540" s="134"/>
      <c r="R540" s="134"/>
      <c r="S540" s="134"/>
      <c r="T540" s="134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255">
        <f t="shared" si="217"/>
        <v>0</v>
      </c>
      <c r="AE540" s="343">
        <v>3.26</v>
      </c>
      <c r="AF540" s="261">
        <f t="shared" si="218"/>
        <v>0</v>
      </c>
      <c r="AG540" s="361"/>
      <c r="AH540" s="221"/>
      <c r="AN540"/>
      <c r="AO540"/>
    </row>
    <row r="541" spans="1:41" s="3" customFormat="1" ht="50.1" customHeight="1" thickBot="1">
      <c r="A541" s="467"/>
      <c r="B541" s="404" t="s">
        <v>136</v>
      </c>
      <c r="C541" s="117" t="s">
        <v>914</v>
      </c>
      <c r="D541" s="150">
        <v>10</v>
      </c>
      <c r="E541" s="19"/>
      <c r="F541" s="58"/>
      <c r="G541" s="58"/>
      <c r="H541" s="127"/>
      <c r="I541" s="134"/>
      <c r="J541" s="134"/>
      <c r="K541" s="127"/>
      <c r="L541" s="139"/>
      <c r="M541" s="139"/>
      <c r="N541" s="134"/>
      <c r="O541" s="134"/>
      <c r="P541" s="134"/>
      <c r="Q541" s="128"/>
      <c r="R541" s="134"/>
      <c r="S541" s="134"/>
      <c r="T541" s="134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255">
        <f t="shared" si="217"/>
        <v>0</v>
      </c>
      <c r="AE541" s="343">
        <v>4.82</v>
      </c>
      <c r="AF541" s="261">
        <f t="shared" si="218"/>
        <v>0</v>
      </c>
      <c r="AG541" s="361"/>
      <c r="AH541" s="221"/>
      <c r="AN541"/>
      <c r="AO541"/>
    </row>
    <row r="542" spans="1:41" s="3" customFormat="1" ht="50.1" customHeight="1" thickBot="1">
      <c r="A542" s="467"/>
      <c r="B542" s="404" t="s">
        <v>137</v>
      </c>
      <c r="C542" s="117" t="s">
        <v>915</v>
      </c>
      <c r="D542" s="150">
        <v>10</v>
      </c>
      <c r="E542" s="19"/>
      <c r="F542" s="58"/>
      <c r="G542" s="58"/>
      <c r="H542" s="127"/>
      <c r="I542" s="134"/>
      <c r="J542" s="139"/>
      <c r="K542" s="139"/>
      <c r="L542" s="139"/>
      <c r="M542" s="134"/>
      <c r="N542" s="134"/>
      <c r="O542" s="134"/>
      <c r="P542" s="134"/>
      <c r="Q542" s="112"/>
      <c r="R542" s="134"/>
      <c r="S542" s="134"/>
      <c r="T542" s="134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255">
        <f t="shared" si="217"/>
        <v>0</v>
      </c>
      <c r="AE542" s="343">
        <v>6.94</v>
      </c>
      <c r="AF542" s="261">
        <f t="shared" si="218"/>
        <v>0</v>
      </c>
      <c r="AG542" s="361"/>
      <c r="AH542" s="221"/>
      <c r="AN542"/>
      <c r="AO542"/>
    </row>
    <row r="543" spans="1:41" s="1" customFormat="1" ht="50.1" customHeight="1" thickBot="1">
      <c r="A543" s="467"/>
      <c r="B543" s="404" t="s">
        <v>138</v>
      </c>
      <c r="C543" s="117" t="s">
        <v>916</v>
      </c>
      <c r="D543" s="150">
        <v>10</v>
      </c>
      <c r="E543" s="19"/>
      <c r="F543" s="58"/>
      <c r="G543" s="58"/>
      <c r="H543" s="127"/>
      <c r="I543" s="134"/>
      <c r="J543" s="139"/>
      <c r="K543" s="139"/>
      <c r="L543" s="139"/>
      <c r="M543" s="134"/>
      <c r="N543" s="134"/>
      <c r="O543" s="134"/>
      <c r="P543" s="134"/>
      <c r="Q543" s="112"/>
      <c r="R543" s="134"/>
      <c r="S543" s="134"/>
      <c r="T543" s="134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255">
        <f t="shared" si="217"/>
        <v>0</v>
      </c>
      <c r="AE543" s="343">
        <v>9.69</v>
      </c>
      <c r="AF543" s="261">
        <f t="shared" si="218"/>
        <v>0</v>
      </c>
      <c r="AG543" s="361"/>
      <c r="AH543" s="221"/>
      <c r="AN543"/>
      <c r="AO543"/>
    </row>
    <row r="544" spans="1:41" s="1" customFormat="1" ht="120" customHeight="1" thickBot="1">
      <c r="A544" s="169"/>
      <c r="B544" s="404" t="s">
        <v>139</v>
      </c>
      <c r="C544" s="117" t="s">
        <v>917</v>
      </c>
      <c r="D544" s="150">
        <v>10</v>
      </c>
      <c r="E544" s="19"/>
      <c r="F544" s="58"/>
      <c r="G544" s="58"/>
      <c r="H544" s="58"/>
      <c r="I544" s="134"/>
      <c r="J544" s="142"/>
      <c r="K544" s="142"/>
      <c r="L544" s="142"/>
      <c r="M544" s="134"/>
      <c r="N544" s="134"/>
      <c r="O544" s="134"/>
      <c r="P544" s="134"/>
      <c r="Q544" s="139"/>
      <c r="R544" s="134"/>
      <c r="S544" s="134"/>
      <c r="T544" s="134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255">
        <f t="shared" si="217"/>
        <v>0</v>
      </c>
      <c r="AE544" s="343">
        <v>8.1</v>
      </c>
      <c r="AF544" s="261">
        <f t="shared" si="218"/>
        <v>0</v>
      </c>
      <c r="AG544" s="361"/>
      <c r="AH544" s="221"/>
      <c r="AN544"/>
      <c r="AO544"/>
    </row>
    <row r="545" spans="1:41" s="1" customFormat="1" ht="120" customHeight="1" thickBot="1">
      <c r="A545" s="169"/>
      <c r="B545" s="404" t="s">
        <v>140</v>
      </c>
      <c r="C545" s="117" t="s">
        <v>918</v>
      </c>
      <c r="D545" s="150">
        <v>10</v>
      </c>
      <c r="E545" s="19"/>
      <c r="F545" s="58"/>
      <c r="G545" s="58"/>
      <c r="H545" s="127"/>
      <c r="I545" s="134"/>
      <c r="J545" s="142"/>
      <c r="K545" s="142"/>
      <c r="L545" s="142"/>
      <c r="M545" s="134"/>
      <c r="N545" s="134"/>
      <c r="O545" s="134"/>
      <c r="P545" s="134"/>
      <c r="Q545" s="139"/>
      <c r="R545" s="134"/>
      <c r="S545" s="134"/>
      <c r="T545" s="134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255">
        <f t="shared" si="217"/>
        <v>0</v>
      </c>
      <c r="AE545" s="343">
        <v>6.1</v>
      </c>
      <c r="AF545" s="261">
        <f t="shared" si="218"/>
        <v>0</v>
      </c>
      <c r="AG545" s="361"/>
      <c r="AH545" s="221"/>
      <c r="AN545"/>
      <c r="AO545"/>
    </row>
    <row r="546" spans="1:41" s="193" customFormat="1" ht="50.1" customHeight="1" thickBot="1">
      <c r="A546" s="468" t="s">
        <v>476</v>
      </c>
      <c r="B546" s="469"/>
      <c r="C546" s="470"/>
      <c r="D546" s="477" t="s">
        <v>477</v>
      </c>
      <c r="E546" s="77"/>
      <c r="F546" s="91" t="s">
        <v>64</v>
      </c>
      <c r="G546" s="91" t="s">
        <v>480</v>
      </c>
      <c r="H546" s="91" t="s">
        <v>562</v>
      </c>
      <c r="I546" s="91" t="s">
        <v>482</v>
      </c>
      <c r="J546" s="142"/>
      <c r="K546" s="142"/>
      <c r="L546" s="142"/>
      <c r="M546" s="134"/>
      <c r="N546" s="134"/>
      <c r="O546" s="134"/>
      <c r="P546" s="139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32" t="s">
        <v>2</v>
      </c>
      <c r="AE546" s="341" t="s">
        <v>312</v>
      </c>
      <c r="AF546" s="260" t="s">
        <v>313</v>
      </c>
      <c r="AG546" s="361"/>
      <c r="AH546" s="221"/>
      <c r="AN546"/>
      <c r="AO546"/>
    </row>
    <row r="547" spans="1:41" s="193" customFormat="1" ht="50.1" customHeight="1" thickBot="1">
      <c r="A547" s="471"/>
      <c r="B547" s="472"/>
      <c r="C547" s="473"/>
      <c r="D547" s="478"/>
      <c r="E547" s="78"/>
      <c r="F547" s="92" t="s">
        <v>12</v>
      </c>
      <c r="G547" s="92" t="s">
        <v>4</v>
      </c>
      <c r="H547" s="92" t="s">
        <v>84</v>
      </c>
      <c r="I547" s="92" t="s">
        <v>5</v>
      </c>
      <c r="J547" s="139"/>
      <c r="K547" s="139"/>
      <c r="L547" s="139"/>
      <c r="M547" s="134"/>
      <c r="N547" s="134"/>
      <c r="O547" s="134"/>
      <c r="P547" s="139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33"/>
      <c r="AE547" s="342"/>
      <c r="AF547" s="265"/>
      <c r="AG547" s="361"/>
      <c r="AH547" s="221"/>
      <c r="AN547"/>
      <c r="AO547"/>
    </row>
    <row r="548" spans="1:41" ht="42" customHeight="1" thickBot="1">
      <c r="A548" s="474"/>
      <c r="B548" s="475"/>
      <c r="C548" s="476"/>
      <c r="D548" s="479"/>
      <c r="E548" s="79"/>
      <c r="F548" s="7"/>
      <c r="G548" s="16"/>
      <c r="H548" s="7"/>
      <c r="I548" s="13"/>
      <c r="J548" s="139"/>
      <c r="K548" s="139"/>
      <c r="L548" s="139"/>
      <c r="M548" s="134"/>
      <c r="N548" s="134"/>
      <c r="O548" s="134"/>
      <c r="P548" s="139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70">
        <f>SUM(AD549:AD557)</f>
        <v>0</v>
      </c>
      <c r="AE548" s="70"/>
      <c r="AF548" s="454">
        <f t="shared" ref="AF548" si="219">SUM(AF549:AF557)</f>
        <v>0</v>
      </c>
      <c r="AG548" s="444">
        <f>AF548</f>
        <v>0</v>
      </c>
      <c r="AH548" s="221"/>
    </row>
    <row r="549" spans="1:41" ht="39.950000000000003" customHeight="1" thickBot="1">
      <c r="A549" s="510"/>
      <c r="B549" s="404" t="s">
        <v>86</v>
      </c>
      <c r="C549" s="117" t="s">
        <v>888</v>
      </c>
      <c r="D549" s="150">
        <v>20</v>
      </c>
      <c r="E549" s="19"/>
      <c r="F549" s="58"/>
      <c r="G549" s="58"/>
      <c r="H549" s="58"/>
      <c r="I549" s="58"/>
      <c r="J549" s="139"/>
      <c r="K549" s="139"/>
      <c r="L549" s="139"/>
      <c r="M549" s="134"/>
      <c r="N549" s="134"/>
      <c r="O549" s="134"/>
      <c r="P549" s="139"/>
      <c r="Q549" s="139"/>
      <c r="R549" s="139"/>
      <c r="S549" s="139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255">
        <f t="shared" ref="AD549:AD557" si="220">SUM(ROUNDUP(F549/D549,0),ROUNDUP(G549/D549,0),ROUNDUP(H549/D549,0),ROUNDUP(I549/D549,0),ROUNDUP(J549/D549,0),ROUNDUP(K549/D549,0),ROUNDUP(L549/D549,0),ROUNDUP(M549/D549,0),ROUNDUP(N549/D549,0),ROUNDUP(O549/D549,0),ROUNDUP(P549/D549,0),ROUNDUP(Q549/D549,0),ROUNDUP(R549/D549,0),ROUNDUP(S549/D549,0),ROUNDUP(T549/D549,0),ROUNDUP(U549/D549,0),ROUNDUP(V549/D549,0),ROUNDUP(W549/D549,0),ROUNDUP(X549/D549,0),ROUNDUP(Y549/D549,0),ROUNDUP(Z549/D549,0),ROUNDUP(AA549/D549,0),ROUNDUP(AB549/D549,0),ROUNDUP(AC549/D549,0))*D549</f>
        <v>0</v>
      </c>
      <c r="AE549" s="343">
        <v>2.93</v>
      </c>
      <c r="AF549" s="261">
        <f t="shared" ref="AF549:AF557" si="221">AD549*AE549</f>
        <v>0</v>
      </c>
      <c r="AG549" s="361"/>
      <c r="AH549" s="221"/>
    </row>
    <row r="550" spans="1:41" ht="39.950000000000003" customHeight="1" thickBot="1">
      <c r="A550" s="511"/>
      <c r="B550" s="404" t="s">
        <v>87</v>
      </c>
      <c r="C550" s="117" t="s">
        <v>889</v>
      </c>
      <c r="D550" s="150">
        <v>20</v>
      </c>
      <c r="E550" s="19"/>
      <c r="F550" s="58"/>
      <c r="G550" s="58"/>
      <c r="H550" s="58"/>
      <c r="I550" s="58"/>
      <c r="J550" s="139"/>
      <c r="K550" s="139"/>
      <c r="L550" s="139"/>
      <c r="M550" s="134"/>
      <c r="N550" s="134"/>
      <c r="O550" s="134"/>
      <c r="P550" s="139"/>
      <c r="Q550" s="139"/>
      <c r="R550" s="139"/>
      <c r="S550" s="139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255">
        <f t="shared" si="220"/>
        <v>0</v>
      </c>
      <c r="AE550" s="343">
        <v>3.16</v>
      </c>
      <c r="AF550" s="261">
        <f t="shared" si="221"/>
        <v>0</v>
      </c>
      <c r="AG550" s="361"/>
      <c r="AH550" s="221"/>
    </row>
    <row r="551" spans="1:41" ht="39.950000000000003" customHeight="1" thickBot="1">
      <c r="A551" s="511"/>
      <c r="B551" s="404" t="s">
        <v>88</v>
      </c>
      <c r="C551" s="117" t="s">
        <v>890</v>
      </c>
      <c r="D551" s="150">
        <v>10</v>
      </c>
      <c r="E551" s="19"/>
      <c r="F551" s="58"/>
      <c r="G551" s="58"/>
      <c r="H551" s="58"/>
      <c r="I551" s="58"/>
      <c r="J551" s="139"/>
      <c r="K551" s="139"/>
      <c r="L551" s="139"/>
      <c r="M551" s="134"/>
      <c r="N551" s="134"/>
      <c r="O551" s="134"/>
      <c r="P551" s="139"/>
      <c r="Q551" s="139"/>
      <c r="R551" s="139"/>
      <c r="S551" s="139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255">
        <f t="shared" si="220"/>
        <v>0</v>
      </c>
      <c r="AE551" s="343">
        <v>3.94</v>
      </c>
      <c r="AF551" s="261">
        <f t="shared" si="221"/>
        <v>0</v>
      </c>
      <c r="AG551" s="361"/>
      <c r="AH551" s="221"/>
    </row>
    <row r="552" spans="1:41" ht="39.950000000000003" customHeight="1" thickBot="1">
      <c r="A552" s="511"/>
      <c r="B552" s="404" t="s">
        <v>89</v>
      </c>
      <c r="C552" s="117" t="s">
        <v>891</v>
      </c>
      <c r="D552" s="150">
        <v>10</v>
      </c>
      <c r="E552" s="19"/>
      <c r="F552" s="58"/>
      <c r="G552" s="58"/>
      <c r="H552" s="58"/>
      <c r="I552" s="58"/>
      <c r="J552" s="139"/>
      <c r="K552" s="139"/>
      <c r="L552" s="139"/>
      <c r="M552" s="134"/>
      <c r="N552" s="134"/>
      <c r="O552" s="134"/>
      <c r="P552" s="139"/>
      <c r="Q552" s="139"/>
      <c r="R552" s="139"/>
      <c r="S552" s="139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255">
        <f t="shared" si="220"/>
        <v>0</v>
      </c>
      <c r="AE552" s="343">
        <v>5.94</v>
      </c>
      <c r="AF552" s="261">
        <f t="shared" si="221"/>
        <v>0</v>
      </c>
      <c r="AG552" s="361"/>
      <c r="AH552" s="221"/>
    </row>
    <row r="553" spans="1:41" ht="39.950000000000003" customHeight="1" thickBot="1">
      <c r="A553" s="511"/>
      <c r="B553" s="404" t="s">
        <v>90</v>
      </c>
      <c r="C553" s="117" t="s">
        <v>892</v>
      </c>
      <c r="D553" s="150">
        <v>10</v>
      </c>
      <c r="E553" s="19"/>
      <c r="F553" s="58"/>
      <c r="G553" s="58"/>
      <c r="H553" s="58"/>
      <c r="I553" s="58"/>
      <c r="J553" s="142"/>
      <c r="K553" s="142"/>
      <c r="L553" s="142"/>
      <c r="M553" s="134"/>
      <c r="N553" s="134"/>
      <c r="O553" s="134"/>
      <c r="P553" s="139"/>
      <c r="Q553" s="139"/>
      <c r="R553" s="139"/>
      <c r="S553" s="139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255">
        <f t="shared" si="220"/>
        <v>0</v>
      </c>
      <c r="AE553" s="343">
        <v>9.8000000000000007</v>
      </c>
      <c r="AF553" s="261">
        <f t="shared" si="221"/>
        <v>0</v>
      </c>
      <c r="AG553" s="361"/>
      <c r="AH553" s="221"/>
    </row>
    <row r="554" spans="1:41" ht="39.950000000000003" customHeight="1" thickBot="1">
      <c r="A554" s="511"/>
      <c r="B554" s="404" t="s">
        <v>91</v>
      </c>
      <c r="C554" s="117" t="s">
        <v>893</v>
      </c>
      <c r="D554" s="150">
        <v>10</v>
      </c>
      <c r="E554" s="19"/>
      <c r="F554" s="58"/>
      <c r="G554" s="58"/>
      <c r="H554" s="58"/>
      <c r="I554" s="58"/>
      <c r="J554" s="134"/>
      <c r="K554" s="134"/>
      <c r="L554" s="134"/>
      <c r="M554" s="134"/>
      <c r="N554" s="134"/>
      <c r="O554" s="139"/>
      <c r="P554" s="139"/>
      <c r="Q554" s="139"/>
      <c r="R554" s="139"/>
      <c r="S554" s="139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255">
        <f t="shared" si="220"/>
        <v>0</v>
      </c>
      <c r="AE554" s="343">
        <v>11.8</v>
      </c>
      <c r="AF554" s="261">
        <f t="shared" si="221"/>
        <v>0</v>
      </c>
      <c r="AG554" s="361"/>
      <c r="AH554" s="221"/>
    </row>
    <row r="555" spans="1:41" ht="39.950000000000003" customHeight="1" thickBot="1">
      <c r="A555" s="511"/>
      <c r="B555" s="404" t="s">
        <v>92</v>
      </c>
      <c r="C555" s="117" t="s">
        <v>894</v>
      </c>
      <c r="D555" s="150">
        <v>10</v>
      </c>
      <c r="E555" s="19"/>
      <c r="F555" s="58"/>
      <c r="G555" s="58"/>
      <c r="H555" s="58"/>
      <c r="I555" s="58"/>
      <c r="J555" s="134"/>
      <c r="K555" s="134"/>
      <c r="L555" s="134"/>
      <c r="M555" s="139"/>
      <c r="N555" s="134"/>
      <c r="O555" s="139"/>
      <c r="P555" s="139"/>
      <c r="Q555" s="139"/>
      <c r="R555" s="139"/>
      <c r="S555" s="139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255">
        <f t="shared" si="220"/>
        <v>0</v>
      </c>
      <c r="AE555" s="343">
        <v>17.55</v>
      </c>
      <c r="AF555" s="261">
        <f t="shared" si="221"/>
        <v>0</v>
      </c>
      <c r="AG555" s="361"/>
      <c r="AH555" s="221"/>
    </row>
    <row r="556" spans="1:41" ht="39.950000000000003" customHeight="1" thickBot="1">
      <c r="A556" s="511"/>
      <c r="B556" s="404" t="s">
        <v>93</v>
      </c>
      <c r="C556" s="117" t="s">
        <v>895</v>
      </c>
      <c r="D556" s="150">
        <v>10</v>
      </c>
      <c r="E556" s="19"/>
      <c r="F556" s="58"/>
      <c r="G556" s="134"/>
      <c r="H556" s="58"/>
      <c r="I556" s="58"/>
      <c r="J556" s="134"/>
      <c r="K556" s="134"/>
      <c r="L556" s="134"/>
      <c r="M556" s="139"/>
      <c r="N556" s="134"/>
      <c r="O556" s="139"/>
      <c r="P556" s="139"/>
      <c r="Q556" s="139"/>
      <c r="R556" s="139"/>
      <c r="S556" s="139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255">
        <f t="shared" si="220"/>
        <v>0</v>
      </c>
      <c r="AE556" s="343">
        <v>21.26</v>
      </c>
      <c r="AF556" s="261">
        <f t="shared" si="221"/>
        <v>0</v>
      </c>
      <c r="AG556" s="361"/>
      <c r="AH556" s="221"/>
    </row>
    <row r="557" spans="1:41" ht="39.950000000000003" customHeight="1" thickBot="1">
      <c r="A557" s="512"/>
      <c r="B557" s="404" t="s">
        <v>94</v>
      </c>
      <c r="C557" s="117" t="s">
        <v>896</v>
      </c>
      <c r="D557" s="150">
        <v>10</v>
      </c>
      <c r="E557" s="19"/>
      <c r="F557" s="58"/>
      <c r="G557" s="134"/>
      <c r="H557" s="58"/>
      <c r="I557" s="58"/>
      <c r="J557" s="134"/>
      <c r="K557" s="134"/>
      <c r="L557" s="134"/>
      <c r="M557" s="139"/>
      <c r="N557" s="139"/>
      <c r="O557" s="139"/>
      <c r="P557" s="139"/>
      <c r="Q557" s="139"/>
      <c r="R557" s="139"/>
      <c r="S557" s="139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255">
        <f t="shared" si="220"/>
        <v>0</v>
      </c>
      <c r="AE557" s="343">
        <v>28.98</v>
      </c>
      <c r="AF557" s="261">
        <f t="shared" si="221"/>
        <v>0</v>
      </c>
      <c r="AG557" s="361"/>
      <c r="AH557" s="221"/>
    </row>
    <row r="558" spans="1:41" s="1" customFormat="1" ht="50.1" customHeight="1" thickBot="1">
      <c r="A558" s="468" t="s">
        <v>476</v>
      </c>
      <c r="B558" s="469"/>
      <c r="C558" s="470"/>
      <c r="D558" s="477" t="s">
        <v>477</v>
      </c>
      <c r="E558" s="77"/>
      <c r="F558" s="91" t="s">
        <v>64</v>
      </c>
      <c r="G558" s="91" t="s">
        <v>562</v>
      </c>
      <c r="H558" s="134"/>
      <c r="I558" s="134"/>
      <c r="J558" s="139"/>
      <c r="K558" s="134"/>
      <c r="L558" s="134"/>
      <c r="M558" s="130"/>
      <c r="N558" s="139"/>
      <c r="O558" s="139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  <c r="AA558" s="128"/>
      <c r="AB558" s="128"/>
      <c r="AC558" s="128"/>
      <c r="AD558" s="32" t="s">
        <v>2</v>
      </c>
      <c r="AE558" s="341" t="s">
        <v>312</v>
      </c>
      <c r="AF558" s="260" t="s">
        <v>313</v>
      </c>
      <c r="AG558" s="361"/>
      <c r="AH558" s="221"/>
      <c r="AN558"/>
      <c r="AO558"/>
    </row>
    <row r="559" spans="1:41" s="1" customFormat="1" ht="50.1" customHeight="1" thickBot="1">
      <c r="A559" s="471"/>
      <c r="B559" s="472"/>
      <c r="C559" s="473"/>
      <c r="D559" s="478"/>
      <c r="E559" s="78"/>
      <c r="F559" s="92" t="s">
        <v>12</v>
      </c>
      <c r="G559" s="92" t="s">
        <v>84</v>
      </c>
      <c r="H559" s="134"/>
      <c r="I559" s="134"/>
      <c r="J559" s="139"/>
      <c r="K559" s="134"/>
      <c r="L559" s="134"/>
      <c r="M559" s="143"/>
      <c r="N559" s="139"/>
      <c r="O559" s="139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33"/>
      <c r="AE559" s="342"/>
      <c r="AF559" s="265"/>
      <c r="AG559" s="361"/>
      <c r="AH559" s="221"/>
      <c r="AN559"/>
      <c r="AO559"/>
    </row>
    <row r="560" spans="1:41" s="1" customFormat="1" ht="45" customHeight="1" thickBot="1">
      <c r="A560" s="474"/>
      <c r="B560" s="475"/>
      <c r="C560" s="476"/>
      <c r="D560" s="479"/>
      <c r="E560" s="79"/>
      <c r="F560" s="7"/>
      <c r="G560" s="7"/>
      <c r="H560" s="134"/>
      <c r="I560" s="134"/>
      <c r="J560" s="135"/>
      <c r="K560" s="130"/>
      <c r="L560" s="134"/>
      <c r="M560" s="130"/>
      <c r="N560" s="130"/>
      <c r="O560" s="139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70">
        <f>SUM(AD561:AD564)</f>
        <v>0</v>
      </c>
      <c r="AE560" s="70"/>
      <c r="AF560" s="454">
        <f t="shared" ref="AF560" si="222">SUM(AF561:AF564)</f>
        <v>0</v>
      </c>
      <c r="AG560" s="444">
        <f>AF560</f>
        <v>0</v>
      </c>
      <c r="AH560" s="221"/>
      <c r="AN560"/>
      <c r="AO560"/>
    </row>
    <row r="561" spans="1:41" s="1" customFormat="1" ht="49.5" customHeight="1" thickBot="1">
      <c r="A561" s="467"/>
      <c r="B561" s="404" t="s">
        <v>104</v>
      </c>
      <c r="C561" s="117" t="s">
        <v>906</v>
      </c>
      <c r="D561" s="150">
        <v>10</v>
      </c>
      <c r="E561" s="19"/>
      <c r="F561" s="58"/>
      <c r="G561" s="58"/>
      <c r="H561" s="134"/>
      <c r="I561" s="134"/>
      <c r="J561" s="135"/>
      <c r="K561" s="130"/>
      <c r="L561" s="134"/>
      <c r="M561" s="127"/>
      <c r="N561" s="134"/>
      <c r="O561" s="112"/>
      <c r="P561" s="139"/>
      <c r="Q561" s="139"/>
      <c r="R561" s="139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255">
        <f t="shared" ref="AD561:AD564" si="223">SUM(ROUNDUP(F561/D561,0),ROUNDUP(G561/D561,0),ROUNDUP(H561/D561,0),ROUNDUP(I561/D561,0),ROUNDUP(J561/D561,0),ROUNDUP(K561/D561,0),ROUNDUP(L561/D561,0),ROUNDUP(M561/D561,0),ROUNDUP(N561/D561,0),ROUNDUP(O561/D561,0),ROUNDUP(P561/D561,0),ROUNDUP(Q561/D561,0),ROUNDUP(R561/D561,0),ROUNDUP(S561/D561,0),ROUNDUP(T561/D561,0),ROUNDUP(U561/D561,0),ROUNDUP(V561/D561,0),ROUNDUP(W561/D561,0),ROUNDUP(X561/D561,0),ROUNDUP(Y561/D561,0),ROUNDUP(Z561/D561,0),ROUNDUP(AA561/D561,0),ROUNDUP(AB561/D561,0),ROUNDUP(AC561/D561,0))*D561</f>
        <v>0</v>
      </c>
      <c r="AE561" s="343">
        <v>6.83</v>
      </c>
      <c r="AF561" s="261">
        <f t="shared" ref="AF561:AF563" si="224">AD561*AE561</f>
        <v>0</v>
      </c>
      <c r="AG561" s="361"/>
      <c r="AH561" s="221"/>
      <c r="AN561"/>
      <c r="AO561"/>
    </row>
    <row r="562" spans="1:41" s="1" customFormat="1" ht="50.1" customHeight="1" thickBot="1">
      <c r="A562" s="467"/>
      <c r="B562" s="404" t="s">
        <v>105</v>
      </c>
      <c r="C562" s="117" t="s">
        <v>907</v>
      </c>
      <c r="D562" s="150">
        <v>10</v>
      </c>
      <c r="E562" s="19"/>
      <c r="F562" s="58"/>
      <c r="G562" s="58"/>
      <c r="H562" s="134"/>
      <c r="I562" s="134"/>
      <c r="J562" s="135"/>
      <c r="K562" s="130"/>
      <c r="L562" s="134"/>
      <c r="M562" s="127"/>
      <c r="N562" s="134"/>
      <c r="O562" s="112"/>
      <c r="P562" s="139"/>
      <c r="Q562" s="139"/>
      <c r="R562" s="139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255">
        <f t="shared" si="223"/>
        <v>0</v>
      </c>
      <c r="AE562" s="343">
        <v>9.73</v>
      </c>
      <c r="AF562" s="261">
        <f t="shared" si="224"/>
        <v>0</v>
      </c>
      <c r="AG562" s="361"/>
      <c r="AH562" s="221"/>
      <c r="AN562"/>
      <c r="AO562"/>
    </row>
    <row r="563" spans="1:41" s="1" customFormat="1" ht="50.1" customHeight="1" thickBot="1">
      <c r="A563" s="467"/>
      <c r="B563" s="404" t="s">
        <v>106</v>
      </c>
      <c r="C563" s="117" t="s">
        <v>908</v>
      </c>
      <c r="D563" s="150">
        <v>10</v>
      </c>
      <c r="E563" s="19"/>
      <c r="F563" s="58"/>
      <c r="G563" s="58"/>
      <c r="H563" s="134"/>
      <c r="I563" s="134"/>
      <c r="J563" s="135"/>
      <c r="K563" s="130"/>
      <c r="L563" s="134"/>
      <c r="M563" s="127"/>
      <c r="N563" s="134"/>
      <c r="O563" s="134"/>
      <c r="P563" s="139"/>
      <c r="Q563" s="139"/>
      <c r="R563" s="139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255">
        <f t="shared" si="223"/>
        <v>0</v>
      </c>
      <c r="AE563" s="343">
        <v>14.59</v>
      </c>
      <c r="AF563" s="261">
        <f t="shared" si="224"/>
        <v>0</v>
      </c>
      <c r="AG563" s="361"/>
      <c r="AH563" s="221"/>
      <c r="AN563"/>
      <c r="AO563"/>
    </row>
    <row r="564" spans="1:41" s="1" customFormat="1" ht="50.1" customHeight="1" thickBot="1">
      <c r="A564" s="494"/>
      <c r="B564" s="415" t="s">
        <v>107</v>
      </c>
      <c r="C564" s="117" t="s">
        <v>909</v>
      </c>
      <c r="D564" s="150">
        <v>10</v>
      </c>
      <c r="E564" s="19"/>
      <c r="F564" s="58"/>
      <c r="G564" s="58"/>
      <c r="H564" s="134"/>
      <c r="I564" s="134"/>
      <c r="J564" s="135"/>
      <c r="K564" s="130"/>
      <c r="L564" s="134"/>
      <c r="M564" s="127"/>
      <c r="N564" s="127"/>
      <c r="O564" s="134"/>
      <c r="P564" s="139"/>
      <c r="Q564" s="139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255">
        <f t="shared" si="223"/>
        <v>0</v>
      </c>
      <c r="AE564" s="343">
        <v>18.649999999999999</v>
      </c>
      <c r="AF564" s="261">
        <f>AD564*AE564</f>
        <v>0</v>
      </c>
      <c r="AG564" s="361"/>
      <c r="AH564" s="221"/>
      <c r="AN564"/>
      <c r="AO564"/>
    </row>
    <row r="565" spans="1:41" s="1" customFormat="1" ht="50.1" customHeight="1" thickBot="1">
      <c r="A565" s="468" t="s">
        <v>476</v>
      </c>
      <c r="B565" s="469"/>
      <c r="C565" s="470"/>
      <c r="D565" s="477" t="s">
        <v>477</v>
      </c>
      <c r="E565" s="78"/>
      <c r="F565" s="91" t="s">
        <v>64</v>
      </c>
      <c r="G565" s="91" t="s">
        <v>482</v>
      </c>
      <c r="H565" s="127"/>
      <c r="I565" s="135"/>
      <c r="J565" s="135"/>
      <c r="K565" s="135"/>
      <c r="L565" s="127"/>
      <c r="M565" s="127"/>
      <c r="N565" s="127"/>
      <c r="O565" s="127"/>
      <c r="P565" s="112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32" t="s">
        <v>2</v>
      </c>
      <c r="AE565" s="341" t="s">
        <v>312</v>
      </c>
      <c r="AF565" s="260" t="s">
        <v>313</v>
      </c>
      <c r="AG565" s="361"/>
      <c r="AH565" s="221"/>
      <c r="AN565"/>
      <c r="AO565"/>
    </row>
    <row r="566" spans="1:41" s="1" customFormat="1" ht="50.1" customHeight="1" thickBot="1">
      <c r="A566" s="471"/>
      <c r="B566" s="472"/>
      <c r="C566" s="473"/>
      <c r="D566" s="478"/>
      <c r="E566" s="78"/>
      <c r="F566" s="92" t="s">
        <v>12</v>
      </c>
      <c r="G566" s="92" t="s">
        <v>5</v>
      </c>
      <c r="H566" s="135"/>
      <c r="I566" s="135"/>
      <c r="J566" s="135"/>
      <c r="K566" s="135"/>
      <c r="L566" s="127"/>
      <c r="M566" s="127"/>
      <c r="N566" s="127"/>
      <c r="O566" s="127"/>
      <c r="P566" s="112"/>
      <c r="Q566" s="134"/>
      <c r="R566" s="134"/>
      <c r="S566" s="134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33"/>
      <c r="AE566" s="343"/>
      <c r="AF566" s="265"/>
      <c r="AG566" s="361"/>
      <c r="AH566" s="221"/>
      <c r="AN566"/>
      <c r="AO566"/>
    </row>
    <row r="567" spans="1:41" s="1" customFormat="1" ht="43.5" customHeight="1" thickBot="1">
      <c r="A567" s="474"/>
      <c r="B567" s="475"/>
      <c r="C567" s="476"/>
      <c r="D567" s="479"/>
      <c r="E567" s="79"/>
      <c r="F567" s="7"/>
      <c r="G567" s="13"/>
      <c r="H567" s="134"/>
      <c r="I567" s="134"/>
      <c r="J567" s="134"/>
      <c r="K567" s="134"/>
      <c r="L567" s="127"/>
      <c r="M567" s="127"/>
      <c r="N567" s="127"/>
      <c r="O567" s="127"/>
      <c r="P567" s="134"/>
      <c r="Q567" s="134"/>
      <c r="R567" s="134"/>
      <c r="S567" s="134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70">
        <f>SUM(AD568)</f>
        <v>0</v>
      </c>
      <c r="AE567" s="70"/>
      <c r="AF567" s="454">
        <f t="shared" ref="AF567" si="225">SUM(AF568)</f>
        <v>0</v>
      </c>
      <c r="AG567" s="444">
        <f>AF567</f>
        <v>0</v>
      </c>
      <c r="AH567" s="221"/>
      <c r="AN567"/>
      <c r="AO567"/>
    </row>
    <row r="568" spans="1:41" s="1" customFormat="1" ht="120" customHeight="1" thickBot="1">
      <c r="A568" s="267"/>
      <c r="B568" s="416" t="s">
        <v>377</v>
      </c>
      <c r="C568" s="117" t="s">
        <v>910</v>
      </c>
      <c r="D568" s="150">
        <v>10</v>
      </c>
      <c r="E568" s="19"/>
      <c r="F568" s="58"/>
      <c r="G568" s="58"/>
      <c r="H568" s="127"/>
      <c r="I568" s="127"/>
      <c r="J568" s="127"/>
      <c r="K568" s="127"/>
      <c r="L568" s="112"/>
      <c r="M568" s="127"/>
      <c r="N568" s="127"/>
      <c r="O568" s="127"/>
      <c r="P568" s="134"/>
      <c r="Q568" s="134"/>
      <c r="R568" s="134"/>
      <c r="S568" s="134"/>
      <c r="T568" s="134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255">
        <f t="shared" ref="AD568" si="226">SUM(ROUNDUP(F568/D568,0),ROUNDUP(G568/D568,0),ROUNDUP(H568/D568,0),ROUNDUP(I568/D568,0),ROUNDUP(J568/D568,0),ROUNDUP(K568/D568,0),ROUNDUP(L568/D568,0),ROUNDUP(M568/D568,0),ROUNDUP(N568/D568,0),ROUNDUP(O568/D568,0),ROUNDUP(P568/D568,0),ROUNDUP(Q568/D568,0),ROUNDUP(R568/D568,0),ROUNDUP(S568/D568,0),ROUNDUP(T568/D568,0),ROUNDUP(U568/D568,0),ROUNDUP(V568/D568,0),ROUNDUP(W568/D568,0),ROUNDUP(X568/D568,0),ROUNDUP(Y568/D568,0),ROUNDUP(Z568/D568,0),ROUNDUP(AA568/D568,0),ROUNDUP(AB568/D568,0),ROUNDUP(AC568/D568,0))*D568</f>
        <v>0</v>
      </c>
      <c r="AE568" s="343">
        <v>6.04</v>
      </c>
      <c r="AF568" s="261">
        <f>AD568*AE568</f>
        <v>0</v>
      </c>
      <c r="AG568" s="361"/>
      <c r="AH568" s="221"/>
      <c r="AN568"/>
      <c r="AO568"/>
    </row>
    <row r="569" spans="1:41" s="3" customFormat="1" ht="50.1" customHeight="1" thickBot="1">
      <c r="A569" s="468" t="s">
        <v>476</v>
      </c>
      <c r="B569" s="469"/>
      <c r="C569" s="470"/>
      <c r="D569" s="477" t="s">
        <v>477</v>
      </c>
      <c r="E569" s="9"/>
      <c r="F569" s="91" t="s">
        <v>1</v>
      </c>
      <c r="G569" s="91" t="s">
        <v>480</v>
      </c>
      <c r="H569" s="91" t="s">
        <v>482</v>
      </c>
      <c r="I569" s="91" t="s">
        <v>565</v>
      </c>
      <c r="J569" s="105" t="s">
        <v>258</v>
      </c>
      <c r="K569" s="93" t="s">
        <v>485</v>
      </c>
      <c r="L569" s="112"/>
      <c r="M569" s="143"/>
      <c r="N569" s="143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32" t="s">
        <v>2</v>
      </c>
      <c r="AE569" s="341" t="s">
        <v>312</v>
      </c>
      <c r="AF569" s="260" t="s">
        <v>313</v>
      </c>
      <c r="AG569" s="361"/>
      <c r="AH569" s="221"/>
      <c r="AN569"/>
      <c r="AO569"/>
    </row>
    <row r="570" spans="1:41" s="1" customFormat="1" ht="50.1" customHeight="1" thickBot="1">
      <c r="A570" s="471"/>
      <c r="B570" s="472"/>
      <c r="C570" s="473"/>
      <c r="D570" s="478"/>
      <c r="E570" s="9"/>
      <c r="F570" s="92" t="s">
        <v>12</v>
      </c>
      <c r="G570" s="92" t="s">
        <v>4</v>
      </c>
      <c r="H570" s="92" t="s">
        <v>5</v>
      </c>
      <c r="I570" s="92" t="s">
        <v>366</v>
      </c>
      <c r="J570" s="94" t="s">
        <v>257</v>
      </c>
      <c r="K570" s="107" t="s">
        <v>273</v>
      </c>
      <c r="L570" s="130"/>
      <c r="M570" s="134"/>
      <c r="N570" s="134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33"/>
      <c r="AE570" s="342"/>
      <c r="AF570" s="261"/>
      <c r="AG570" s="361"/>
      <c r="AH570" s="221"/>
      <c r="AN570"/>
      <c r="AO570"/>
    </row>
    <row r="571" spans="1:41" s="1" customFormat="1" ht="50.1" customHeight="1" thickBot="1">
      <c r="A571" s="474"/>
      <c r="B571" s="475"/>
      <c r="C571" s="476"/>
      <c r="D571" s="479"/>
      <c r="E571" s="9"/>
      <c r="F571" s="17"/>
      <c r="G571" s="17"/>
      <c r="H571" s="17"/>
      <c r="I571" s="62"/>
      <c r="J571" s="51"/>
      <c r="K571" s="204"/>
      <c r="L571" s="143"/>
      <c r="M571" s="127"/>
      <c r="N571" s="127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33">
        <f>SUM(AD572:AD575)</f>
        <v>0</v>
      </c>
      <c r="AE571" s="33"/>
      <c r="AF571" s="445">
        <f t="shared" ref="AF571" si="227">SUM(AF572:AF575)</f>
        <v>0</v>
      </c>
      <c r="AG571" s="444">
        <f>AF571</f>
        <v>0</v>
      </c>
      <c r="AH571" s="221"/>
      <c r="AN571"/>
      <c r="AO571"/>
    </row>
    <row r="572" spans="1:41" s="1" customFormat="1" ht="50.1" customHeight="1" thickBot="1">
      <c r="A572" s="499"/>
      <c r="B572" s="414" t="s">
        <v>397</v>
      </c>
      <c r="C572" s="114" t="s">
        <v>959</v>
      </c>
      <c r="D572" s="180">
        <v>10</v>
      </c>
      <c r="E572" s="82"/>
      <c r="F572" s="58"/>
      <c r="G572" s="58"/>
      <c r="H572" s="58"/>
      <c r="I572" s="58"/>
      <c r="J572" s="58"/>
      <c r="K572" s="58"/>
      <c r="L572" s="134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255">
        <f t="shared" ref="AD572:AD575" si="228">SUM(ROUNDUP(F572/D572,0),ROUNDUP(G572/D572,0),ROUNDUP(H572/D572,0),ROUNDUP(I572/D572,0),ROUNDUP(J572/D572,0),ROUNDUP(K572/D572,0),ROUNDUP(L572/D572,0),ROUNDUP(M572/D572,0),ROUNDUP(N572/D572,0),ROUNDUP(O572/D572,0),ROUNDUP(P572/D572,0),ROUNDUP(Q572/D572,0),ROUNDUP(R572/D572,0),ROUNDUP(S572/D572,0),ROUNDUP(T572/D572,0),ROUNDUP(U572/D572,0),ROUNDUP(V572/D572,0),ROUNDUP(W572/D572,0),ROUNDUP(X572/D572,0),ROUNDUP(Y572/D572,0),ROUNDUP(Z572/D572,0),ROUNDUP(AA572/D572,0),ROUNDUP(AB572/D572,0),ROUNDUP(AC572/D572,0))*D572</f>
        <v>0</v>
      </c>
      <c r="AE572" s="343">
        <v>9.32</v>
      </c>
      <c r="AF572" s="261">
        <f>AD572*AE572</f>
        <v>0</v>
      </c>
      <c r="AG572" s="361"/>
      <c r="AH572" s="221"/>
      <c r="AN572"/>
      <c r="AO572"/>
    </row>
    <row r="573" spans="1:41" s="1" customFormat="1" ht="50.1" customHeight="1" thickBot="1">
      <c r="A573" s="499"/>
      <c r="B573" s="414" t="s">
        <v>471</v>
      </c>
      <c r="C573" s="114" t="s">
        <v>960</v>
      </c>
      <c r="D573" s="180">
        <v>10</v>
      </c>
      <c r="E573" s="82"/>
      <c r="F573" s="58"/>
      <c r="G573" s="58"/>
      <c r="H573" s="58"/>
      <c r="I573" s="112"/>
      <c r="J573" s="58"/>
      <c r="K573" s="58"/>
      <c r="L573" s="127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255">
        <f t="shared" si="228"/>
        <v>0</v>
      </c>
      <c r="AE573" s="343">
        <v>11.26</v>
      </c>
      <c r="AF573" s="261">
        <f>AD573*AE573</f>
        <v>0</v>
      </c>
      <c r="AG573" s="361"/>
      <c r="AH573" s="221"/>
      <c r="AN573"/>
      <c r="AO573"/>
    </row>
    <row r="574" spans="1:41" s="3" customFormat="1" ht="50.1" customHeight="1" thickBot="1">
      <c r="A574" s="499"/>
      <c r="B574" s="414" t="s">
        <v>398</v>
      </c>
      <c r="C574" s="114" t="s">
        <v>961</v>
      </c>
      <c r="D574" s="180">
        <v>10</v>
      </c>
      <c r="E574" s="82"/>
      <c r="F574" s="58"/>
      <c r="G574" s="58"/>
      <c r="H574" s="58"/>
      <c r="I574" s="58"/>
      <c r="J574" s="58"/>
      <c r="K574" s="58"/>
      <c r="L574" s="127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255">
        <f t="shared" si="228"/>
        <v>0</v>
      </c>
      <c r="AE574" s="343">
        <v>13.13</v>
      </c>
      <c r="AF574" s="261">
        <f>AD574*AE574</f>
        <v>0</v>
      </c>
      <c r="AG574" s="361"/>
      <c r="AH574" s="221"/>
      <c r="AN574"/>
      <c r="AO574"/>
    </row>
    <row r="575" spans="1:41" s="3" customFormat="1" ht="50.1" customHeight="1" thickBot="1">
      <c r="A575" s="500"/>
      <c r="B575" s="414" t="s">
        <v>472</v>
      </c>
      <c r="C575" s="114" t="s">
        <v>962</v>
      </c>
      <c r="D575" s="180">
        <v>10</v>
      </c>
      <c r="E575" s="82"/>
      <c r="F575" s="256"/>
      <c r="G575" s="256"/>
      <c r="H575" s="58"/>
      <c r="I575" s="112"/>
      <c r="J575" s="58"/>
      <c r="K575" s="58"/>
      <c r="L575" s="127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255">
        <f t="shared" si="228"/>
        <v>0</v>
      </c>
      <c r="AE575" s="343">
        <v>17.25</v>
      </c>
      <c r="AF575" s="261">
        <f>AD575*AE575</f>
        <v>0</v>
      </c>
      <c r="AG575" s="361"/>
      <c r="AH575" s="221"/>
      <c r="AN575"/>
      <c r="AO575"/>
    </row>
    <row r="576" spans="1:41" ht="50.1" customHeight="1" thickBot="1">
      <c r="A576" s="501" t="s">
        <v>476</v>
      </c>
      <c r="B576" s="502"/>
      <c r="C576" s="503"/>
      <c r="D576" s="477" t="s">
        <v>477</v>
      </c>
      <c r="E576" s="9"/>
      <c r="F576" s="91" t="s">
        <v>1</v>
      </c>
      <c r="G576" s="91" t="s">
        <v>479</v>
      </c>
      <c r="H576" s="91" t="s">
        <v>482</v>
      </c>
      <c r="I576" s="100" t="s">
        <v>488</v>
      </c>
      <c r="J576" s="105" t="s">
        <v>258</v>
      </c>
      <c r="K576" s="93" t="s">
        <v>485</v>
      </c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32" t="s">
        <v>2</v>
      </c>
      <c r="AE576" s="341" t="s">
        <v>312</v>
      </c>
      <c r="AF576" s="260" t="s">
        <v>313</v>
      </c>
      <c r="AG576" s="361"/>
      <c r="AH576" s="221"/>
    </row>
    <row r="577" spans="1:41" ht="50.1" customHeight="1" thickBot="1">
      <c r="A577" s="504"/>
      <c r="B577" s="505"/>
      <c r="C577" s="506"/>
      <c r="D577" s="478"/>
      <c r="E577" s="9"/>
      <c r="F577" s="92" t="s">
        <v>12</v>
      </c>
      <c r="G577" s="96" t="s">
        <v>4</v>
      </c>
      <c r="H577" s="92" t="s">
        <v>5</v>
      </c>
      <c r="I577" s="96" t="s">
        <v>366</v>
      </c>
      <c r="J577" s="94" t="s">
        <v>257</v>
      </c>
      <c r="K577" s="107" t="s">
        <v>273</v>
      </c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33"/>
      <c r="AE577" s="342"/>
      <c r="AF577" s="261"/>
      <c r="AG577" s="361"/>
      <c r="AH577" s="221"/>
    </row>
    <row r="578" spans="1:41" ht="50.1" customHeight="1" thickBot="1">
      <c r="A578" s="507"/>
      <c r="B578" s="508"/>
      <c r="C578" s="509"/>
      <c r="D578" s="479"/>
      <c r="E578" s="9"/>
      <c r="F578" s="7"/>
      <c r="G578" s="17"/>
      <c r="H578" s="51"/>
      <c r="I578" s="64"/>
      <c r="J578" s="18"/>
      <c r="K578" s="17"/>
      <c r="L578" s="112"/>
      <c r="M578" s="112"/>
      <c r="N578" s="127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33">
        <f>SUM(AD579:AD580)</f>
        <v>0</v>
      </c>
      <c r="AE578" s="33"/>
      <c r="AF578" s="445">
        <f t="shared" ref="AF578" si="229">SUM(AF579:AF580)</f>
        <v>0</v>
      </c>
      <c r="AG578" s="444">
        <f>AF578</f>
        <v>0</v>
      </c>
      <c r="AH578" s="221"/>
    </row>
    <row r="579" spans="1:41" s="193" customFormat="1" ht="99.95" customHeight="1" thickBot="1">
      <c r="A579" s="165"/>
      <c r="B579" s="402" t="s">
        <v>431</v>
      </c>
      <c r="C579" s="115" t="s">
        <v>734</v>
      </c>
      <c r="D579" s="99">
        <v>10</v>
      </c>
      <c r="E579" s="8"/>
      <c r="F579" s="256"/>
      <c r="G579" s="256"/>
      <c r="H579" s="256"/>
      <c r="I579" s="256"/>
      <c r="J579" s="256"/>
      <c r="K579" s="256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255">
        <f t="shared" ref="AD579:AD580" si="230">SUM(ROUNDUP(F579/D579,0),ROUNDUP(G579/D579,0),ROUNDUP(H579/D579,0),ROUNDUP(I579/D579,0),ROUNDUP(J579/D579,0),ROUNDUP(K579/D579,0),ROUNDUP(L579/D579,0),ROUNDUP(M579/D579,0),ROUNDUP(N579/D579,0),ROUNDUP(O579/D579,0),ROUNDUP(P579/D579,0),ROUNDUP(Q579/D579,0),ROUNDUP(R579/D579,0),ROUNDUP(S579/D579,0),ROUNDUP(T579/D579,0),ROUNDUP(U579/D579,0),ROUNDUP(V579/D579,0),ROUNDUP(W579/D579,0),ROUNDUP(X579/D579,0),ROUNDUP(Y579/D579,0),ROUNDUP(Z579/D579,0),ROUNDUP(AA579/D579,0),ROUNDUP(AB579/D579,0),ROUNDUP(AC579/D579,0))*D579</f>
        <v>0</v>
      </c>
      <c r="AE579" s="343">
        <v>13.42</v>
      </c>
      <c r="AF579" s="261">
        <f t="shared" ref="AF579:AF580" si="231">AD579*AE579</f>
        <v>0</v>
      </c>
      <c r="AG579" s="361"/>
      <c r="AH579" s="221"/>
      <c r="AN579"/>
      <c r="AO579"/>
    </row>
    <row r="580" spans="1:41" s="193" customFormat="1" ht="99.95" customHeight="1" thickBot="1">
      <c r="A580" s="165"/>
      <c r="B580" s="401" t="s">
        <v>432</v>
      </c>
      <c r="C580" s="115" t="s">
        <v>735</v>
      </c>
      <c r="D580" s="99">
        <v>10</v>
      </c>
      <c r="E580" s="8"/>
      <c r="F580" s="256"/>
      <c r="G580" s="256"/>
      <c r="H580" s="256"/>
      <c r="I580" s="256"/>
      <c r="J580" s="256"/>
      <c r="K580" s="256"/>
      <c r="L580" s="112"/>
      <c r="M580" s="127"/>
      <c r="N580" s="112"/>
      <c r="O580" s="134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255">
        <f t="shared" si="230"/>
        <v>0</v>
      </c>
      <c r="AE580" s="343">
        <v>19.82</v>
      </c>
      <c r="AF580" s="261">
        <f t="shared" si="231"/>
        <v>0</v>
      </c>
      <c r="AG580" s="361"/>
      <c r="AH580" s="221"/>
      <c r="AN580"/>
      <c r="AO580"/>
    </row>
    <row r="581" spans="1:41" s="3" customFormat="1" ht="50.1" customHeight="1" thickBot="1">
      <c r="A581" s="468" t="s">
        <v>476</v>
      </c>
      <c r="B581" s="469"/>
      <c r="C581" s="470"/>
      <c r="D581" s="477" t="s">
        <v>477</v>
      </c>
      <c r="E581" s="78"/>
      <c r="F581" s="91" t="s">
        <v>64</v>
      </c>
      <c r="G581" s="91" t="s">
        <v>480</v>
      </c>
      <c r="H581" s="91" t="s">
        <v>562</v>
      </c>
      <c r="I581" s="91" t="s">
        <v>482</v>
      </c>
      <c r="J581" s="91" t="s">
        <v>565</v>
      </c>
      <c r="K581" s="91" t="s">
        <v>492</v>
      </c>
      <c r="L581" s="105" t="s">
        <v>258</v>
      </c>
      <c r="M581" s="112"/>
      <c r="N581" s="112"/>
      <c r="O581" s="112"/>
      <c r="P581" s="112"/>
      <c r="Q581" s="130"/>
      <c r="R581" s="130"/>
      <c r="S581" s="146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32" t="s">
        <v>2</v>
      </c>
      <c r="AE581" s="341" t="s">
        <v>312</v>
      </c>
      <c r="AF581" s="260" t="s">
        <v>313</v>
      </c>
      <c r="AG581" s="361"/>
      <c r="AH581" s="221"/>
      <c r="AN581"/>
      <c r="AO581"/>
    </row>
    <row r="582" spans="1:41" s="1" customFormat="1" ht="50.1" customHeight="1" thickBot="1">
      <c r="A582" s="471"/>
      <c r="B582" s="472"/>
      <c r="C582" s="473"/>
      <c r="D582" s="478"/>
      <c r="E582" s="78"/>
      <c r="F582" s="95" t="s">
        <v>12</v>
      </c>
      <c r="G582" s="92" t="s">
        <v>4</v>
      </c>
      <c r="H582" s="92" t="s">
        <v>84</v>
      </c>
      <c r="I582" s="92" t="s">
        <v>5</v>
      </c>
      <c r="J582" s="92" t="s">
        <v>366</v>
      </c>
      <c r="K582" s="95" t="s">
        <v>7</v>
      </c>
      <c r="L582" s="94" t="s">
        <v>257</v>
      </c>
      <c r="M582" s="134"/>
      <c r="N582" s="112"/>
      <c r="O582" s="139"/>
      <c r="P582" s="112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34"/>
      <c r="AE582" s="350"/>
      <c r="AF582" s="265"/>
      <c r="AG582" s="361"/>
      <c r="AH582" s="221"/>
      <c r="AN582"/>
      <c r="AO582"/>
    </row>
    <row r="583" spans="1:41" s="1" customFormat="1" ht="30" customHeight="1" thickBot="1">
      <c r="A583" s="474"/>
      <c r="B583" s="475"/>
      <c r="C583" s="476"/>
      <c r="D583" s="479"/>
      <c r="E583" s="79"/>
      <c r="F583" s="7"/>
      <c r="G583" s="16"/>
      <c r="H583" s="7"/>
      <c r="I583" s="13"/>
      <c r="J583" s="62"/>
      <c r="K583" s="7"/>
      <c r="L583" s="17"/>
      <c r="M583" s="130"/>
      <c r="N583" s="129"/>
      <c r="O583" s="130"/>
      <c r="P583" s="112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  <c r="AC583" s="134"/>
      <c r="AD583" s="57">
        <f>SUM(AD584:AD585)</f>
        <v>0</v>
      </c>
      <c r="AE583" s="57"/>
      <c r="AF583" s="452">
        <f t="shared" ref="AF583" si="232">SUM(AF584:AF585)</f>
        <v>0</v>
      </c>
      <c r="AG583" s="444">
        <f>AF583</f>
        <v>0</v>
      </c>
      <c r="AH583" s="221"/>
      <c r="AN583"/>
      <c r="AO583"/>
    </row>
    <row r="584" spans="1:41" s="1" customFormat="1" ht="109.5" customHeight="1" thickBot="1">
      <c r="A584" s="167"/>
      <c r="B584" s="402" t="s">
        <v>13</v>
      </c>
      <c r="C584" s="114" t="s">
        <v>590</v>
      </c>
      <c r="D584" s="93">
        <v>10</v>
      </c>
      <c r="E584" s="8"/>
      <c r="F584" s="256"/>
      <c r="G584" s="256"/>
      <c r="H584" s="256"/>
      <c r="I584" s="256"/>
      <c r="J584" s="256"/>
      <c r="K584" s="256"/>
      <c r="L584" s="256"/>
      <c r="M584" s="130"/>
      <c r="N584" s="112"/>
      <c r="O584" s="130"/>
      <c r="P584" s="134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255">
        <f t="shared" ref="AD584:AD585" si="233">SUM(ROUNDUP(F584/D584,0),ROUNDUP(G584/D584,0),ROUNDUP(H584/D584,0),ROUNDUP(I584/D584,0),ROUNDUP(J584/D584,0),ROUNDUP(K584/D584,0),ROUNDUP(L584/D584,0),ROUNDUP(M584/D584,0),ROUNDUP(N584/D584,0),ROUNDUP(O584/D584,0),ROUNDUP(P584/D584,0),ROUNDUP(Q584/D584,0),ROUNDUP(R584/D584,0),ROUNDUP(S584/D584,0),ROUNDUP(T584/D584,0),ROUNDUP(U584/D584,0),ROUNDUP(V584/D584,0),ROUNDUP(W584/D584,0),ROUNDUP(X584/D584,0),ROUNDUP(Y584/D584,0),ROUNDUP(Z584/D584,0),ROUNDUP(AA584/D584,0),ROUNDUP(AB584/D584,0),ROUNDUP(AC584/D584,0))*D584</f>
        <v>0</v>
      </c>
      <c r="AE584" s="343">
        <v>11.02</v>
      </c>
      <c r="AF584" s="261">
        <f t="shared" ref="AF584:AF585" si="234">AD584*AE584</f>
        <v>0</v>
      </c>
      <c r="AG584" s="361"/>
      <c r="AH584" s="221"/>
      <c r="AN584"/>
      <c r="AO584"/>
    </row>
    <row r="585" spans="1:41" s="1" customFormat="1" ht="110.1" customHeight="1" thickBot="1">
      <c r="A585" s="53"/>
      <c r="B585" s="402" t="s">
        <v>267</v>
      </c>
      <c r="C585" s="114" t="s">
        <v>591</v>
      </c>
      <c r="D585" s="93">
        <v>10</v>
      </c>
      <c r="E585" s="8"/>
      <c r="F585" s="256"/>
      <c r="G585" s="256"/>
      <c r="H585" s="256"/>
      <c r="I585" s="256"/>
      <c r="J585" s="256"/>
      <c r="K585" s="256"/>
      <c r="L585" s="256"/>
      <c r="M585" s="135"/>
      <c r="N585" s="112"/>
      <c r="O585" s="135"/>
      <c r="P585" s="112"/>
      <c r="Q585" s="112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255">
        <f t="shared" si="233"/>
        <v>0</v>
      </c>
      <c r="AE585" s="343">
        <v>18.489999999999998</v>
      </c>
      <c r="AF585" s="261">
        <f t="shared" si="234"/>
        <v>0</v>
      </c>
      <c r="AG585" s="361"/>
      <c r="AH585" s="221"/>
      <c r="AN585"/>
      <c r="AO585"/>
    </row>
    <row r="586" spans="1:41" s="3" customFormat="1" ht="75" customHeight="1" thickBot="1">
      <c r="A586" s="468" t="s">
        <v>476</v>
      </c>
      <c r="B586" s="469"/>
      <c r="C586" s="470"/>
      <c r="D586" s="477" t="s">
        <v>477</v>
      </c>
      <c r="E586" s="77"/>
      <c r="F586" s="91" t="s">
        <v>64</v>
      </c>
      <c r="G586" s="91" t="s">
        <v>567</v>
      </c>
      <c r="H586" s="91" t="s">
        <v>482</v>
      </c>
      <c r="I586" s="91" t="s">
        <v>258</v>
      </c>
      <c r="J586" s="130"/>
      <c r="K586" s="135"/>
      <c r="L586" s="140"/>
      <c r="M586" s="126"/>
      <c r="N586" s="112"/>
      <c r="O586" s="134"/>
      <c r="P586" s="139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  <c r="AA586" s="128"/>
      <c r="AB586" s="128"/>
      <c r="AC586" s="128"/>
      <c r="AD586" s="32" t="s">
        <v>2</v>
      </c>
      <c r="AE586" s="341" t="s">
        <v>312</v>
      </c>
      <c r="AF586" s="260" t="s">
        <v>313</v>
      </c>
      <c r="AG586" s="361"/>
      <c r="AH586" s="221"/>
      <c r="AN586"/>
      <c r="AO586"/>
    </row>
    <row r="587" spans="1:41" s="3" customFormat="1" ht="75" customHeight="1" thickBot="1">
      <c r="A587" s="471"/>
      <c r="B587" s="472"/>
      <c r="C587" s="473"/>
      <c r="D587" s="478"/>
      <c r="E587" s="78"/>
      <c r="F587" s="92" t="s">
        <v>12</v>
      </c>
      <c r="G587" s="92" t="s">
        <v>84</v>
      </c>
      <c r="H587" s="92" t="s">
        <v>5</v>
      </c>
      <c r="I587" s="92" t="s">
        <v>257</v>
      </c>
      <c r="J587" s="142"/>
      <c r="K587" s="135"/>
      <c r="L587" s="130"/>
      <c r="M587" s="126"/>
      <c r="N587" s="112"/>
      <c r="O587" s="134"/>
      <c r="P587" s="130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33"/>
      <c r="AE587" s="342"/>
      <c r="AF587" s="265"/>
      <c r="AG587" s="361"/>
      <c r="AH587" s="221"/>
      <c r="AN587"/>
      <c r="AO587"/>
    </row>
    <row r="588" spans="1:41" s="1" customFormat="1" ht="45" customHeight="1" thickBot="1">
      <c r="A588" s="474"/>
      <c r="B588" s="475"/>
      <c r="C588" s="476"/>
      <c r="D588" s="479"/>
      <c r="E588" s="79"/>
      <c r="F588" s="7"/>
      <c r="G588" s="7"/>
      <c r="H588" s="13"/>
      <c r="I588" s="7"/>
      <c r="J588" s="142"/>
      <c r="K588" s="130" t="s">
        <v>560</v>
      </c>
      <c r="L588" s="130"/>
      <c r="M588" s="126"/>
      <c r="N588" s="112"/>
      <c r="O588" s="134"/>
      <c r="P588" s="130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33">
        <f>SUM(AD589:AD592)</f>
        <v>0</v>
      </c>
      <c r="AE588" s="33"/>
      <c r="AF588" s="445">
        <f t="shared" ref="AF588" si="235">SUM(AF589:AF592)</f>
        <v>0</v>
      </c>
      <c r="AG588" s="444">
        <f>AF588</f>
        <v>0</v>
      </c>
      <c r="AH588" s="221"/>
      <c r="AN588"/>
      <c r="AO588"/>
    </row>
    <row r="589" spans="1:41" s="1" customFormat="1" ht="50.1" customHeight="1" thickBot="1">
      <c r="A589" s="495"/>
      <c r="B589" s="421" t="s">
        <v>281</v>
      </c>
      <c r="C589" s="117" t="s">
        <v>964</v>
      </c>
      <c r="D589" s="150">
        <v>10</v>
      </c>
      <c r="E589" s="19"/>
      <c r="F589" s="256"/>
      <c r="G589" s="256"/>
      <c r="H589" s="256"/>
      <c r="I589" s="256"/>
      <c r="J589" s="142"/>
      <c r="K589" s="135"/>
      <c r="L589" s="135"/>
      <c r="M589" s="134"/>
      <c r="N589" s="130"/>
      <c r="O589" s="130"/>
      <c r="P589" s="143"/>
      <c r="Q589" s="139"/>
      <c r="R589" s="139"/>
      <c r="S589" s="139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255">
        <f t="shared" ref="AD589:AD592" si="236">SUM(ROUNDUP(F589/D589,0),ROUNDUP(G589/D589,0),ROUNDUP(H589/D589,0),ROUNDUP(I589/D589,0),ROUNDUP(J589/D589,0),ROUNDUP(K589/D589,0),ROUNDUP(L589/D589,0),ROUNDUP(M589/D589,0),ROUNDUP(N589/D589,0),ROUNDUP(O589/D589,0),ROUNDUP(P589/D589,0),ROUNDUP(Q589/D589,0),ROUNDUP(R589/D589,0),ROUNDUP(S589/D589,0),ROUNDUP(T589/D589,0),ROUNDUP(U589/D589,0),ROUNDUP(V589/D589,0),ROUNDUP(W589/D589,0),ROUNDUP(X589/D589,0),ROUNDUP(Y589/D589,0),ROUNDUP(Z589/D589,0),ROUNDUP(AA589/D589,0),ROUNDUP(AB589/D589,0),ROUNDUP(AC589/D589,0))*D589</f>
        <v>0</v>
      </c>
      <c r="AE589" s="343">
        <v>10.77</v>
      </c>
      <c r="AF589" s="261">
        <f t="shared" ref="AF589:AF592" si="237">AD589*AE589</f>
        <v>0</v>
      </c>
      <c r="AG589" s="361"/>
      <c r="AH589" s="221"/>
      <c r="AN589"/>
      <c r="AO589"/>
    </row>
    <row r="590" spans="1:41" s="1" customFormat="1" ht="50.1" customHeight="1" thickBot="1">
      <c r="A590" s="496"/>
      <c r="B590" s="422" t="s">
        <v>282</v>
      </c>
      <c r="C590" s="122" t="s">
        <v>965</v>
      </c>
      <c r="D590" s="161">
        <v>10</v>
      </c>
      <c r="E590" s="80"/>
      <c r="F590" s="256"/>
      <c r="G590" s="256"/>
      <c r="H590" s="256"/>
      <c r="I590" s="256"/>
      <c r="J590" s="142"/>
      <c r="K590" s="126"/>
      <c r="L590" s="140"/>
      <c r="M590" s="134"/>
      <c r="N590" s="143"/>
      <c r="O590" s="143"/>
      <c r="P590" s="134"/>
      <c r="Q590" s="139"/>
      <c r="R590" s="139"/>
      <c r="S590" s="139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255">
        <f t="shared" si="236"/>
        <v>0</v>
      </c>
      <c r="AE590" s="343">
        <v>15.02</v>
      </c>
      <c r="AF590" s="261">
        <f t="shared" si="237"/>
        <v>0</v>
      </c>
      <c r="AG590" s="361"/>
      <c r="AH590" s="221"/>
      <c r="AN590"/>
      <c r="AO590"/>
    </row>
    <row r="591" spans="1:41" s="1" customFormat="1" ht="50.1" customHeight="1" thickBot="1">
      <c r="A591" s="495"/>
      <c r="B591" s="404" t="s">
        <v>289</v>
      </c>
      <c r="C591" s="117" t="s">
        <v>966</v>
      </c>
      <c r="D591" s="150">
        <v>10</v>
      </c>
      <c r="E591" s="19"/>
      <c r="F591" s="256"/>
      <c r="G591" s="256"/>
      <c r="H591" s="256"/>
      <c r="I591" s="256"/>
      <c r="J591" s="142"/>
      <c r="K591" s="134"/>
      <c r="L591" s="140"/>
      <c r="M591" s="134"/>
      <c r="N591" s="134"/>
      <c r="O591" s="134"/>
      <c r="P591" s="134"/>
      <c r="Q591" s="139"/>
      <c r="R591" s="139"/>
      <c r="S591" s="139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255">
        <f t="shared" si="236"/>
        <v>0</v>
      </c>
      <c r="AE591" s="343">
        <v>15.69</v>
      </c>
      <c r="AF591" s="261">
        <f t="shared" si="237"/>
        <v>0</v>
      </c>
      <c r="AG591" s="361"/>
      <c r="AH591" s="221"/>
      <c r="AN591"/>
      <c r="AO591"/>
    </row>
    <row r="592" spans="1:41" s="1" customFormat="1" ht="50.1" customHeight="1" thickBot="1">
      <c r="A592" s="497"/>
      <c r="B592" s="404" t="s">
        <v>290</v>
      </c>
      <c r="C592" s="117" t="s">
        <v>967</v>
      </c>
      <c r="D592" s="150">
        <v>10</v>
      </c>
      <c r="E592" s="19"/>
      <c r="F592" s="256"/>
      <c r="G592" s="256"/>
      <c r="H592" s="256"/>
      <c r="I592" s="256"/>
      <c r="J592" s="135"/>
      <c r="K592" s="134"/>
      <c r="L592" s="140"/>
      <c r="M592" s="127"/>
      <c r="N592" s="134"/>
      <c r="O592" s="134"/>
      <c r="P592" s="134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255">
        <f t="shared" si="236"/>
        <v>0</v>
      </c>
      <c r="AE592" s="343">
        <v>21.74</v>
      </c>
      <c r="AF592" s="261">
        <f t="shared" si="237"/>
        <v>0</v>
      </c>
      <c r="AG592" s="361"/>
      <c r="AH592" s="221"/>
      <c r="AN592"/>
      <c r="AO592"/>
    </row>
    <row r="593" spans="1:41" s="1" customFormat="1" ht="50.1" customHeight="1" thickBot="1">
      <c r="A593" s="468" t="s">
        <v>476</v>
      </c>
      <c r="B593" s="469"/>
      <c r="C593" s="470"/>
      <c r="D593" s="477" t="s">
        <v>477</v>
      </c>
      <c r="E593" s="77"/>
      <c r="F593" s="91" t="s">
        <v>64</v>
      </c>
      <c r="G593" s="91" t="s">
        <v>482</v>
      </c>
      <c r="H593" s="134"/>
      <c r="I593" s="112"/>
      <c r="J593" s="112"/>
      <c r="K593" s="112"/>
      <c r="L593" s="112"/>
      <c r="M593" s="130"/>
      <c r="N593" s="134"/>
      <c r="O593" s="134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32" t="s">
        <v>2</v>
      </c>
      <c r="AE593" s="341" t="s">
        <v>312</v>
      </c>
      <c r="AF593" s="260" t="s">
        <v>313</v>
      </c>
      <c r="AG593" s="361"/>
      <c r="AH593" s="221"/>
      <c r="AN593"/>
      <c r="AO593"/>
    </row>
    <row r="594" spans="1:41" s="1" customFormat="1" ht="50.1" customHeight="1" thickBot="1">
      <c r="A594" s="471"/>
      <c r="B594" s="472"/>
      <c r="C594" s="473"/>
      <c r="D594" s="478"/>
      <c r="E594" s="78"/>
      <c r="F594" s="95" t="s">
        <v>12</v>
      </c>
      <c r="G594" s="92" t="s">
        <v>5</v>
      </c>
      <c r="H594" s="134"/>
      <c r="I594" s="112"/>
      <c r="J594" s="112"/>
      <c r="K594" s="127"/>
      <c r="L594" s="112"/>
      <c r="M594" s="143"/>
      <c r="N594" s="134"/>
      <c r="O594" s="134"/>
      <c r="P594" s="143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33"/>
      <c r="AE594" s="343"/>
      <c r="AF594" s="265"/>
      <c r="AG594" s="361"/>
      <c r="AH594" s="221"/>
      <c r="AN594"/>
      <c r="AO594"/>
    </row>
    <row r="595" spans="1:41" s="1" customFormat="1" ht="45" customHeight="1" thickBot="1">
      <c r="A595" s="474"/>
      <c r="B595" s="475"/>
      <c r="C595" s="476"/>
      <c r="D595" s="479"/>
      <c r="E595" s="79"/>
      <c r="F595" s="7"/>
      <c r="G595" s="13"/>
      <c r="H595" s="112"/>
      <c r="I595" s="112"/>
      <c r="J595" s="112"/>
      <c r="K595" s="112"/>
      <c r="L595" s="112"/>
      <c r="M595" s="134"/>
      <c r="N595" s="134"/>
      <c r="O595" s="134"/>
      <c r="P595" s="134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33">
        <f>SUM(AD596:AD599)</f>
        <v>0</v>
      </c>
      <c r="AE595" s="33"/>
      <c r="AF595" s="445">
        <f t="shared" ref="AF595" si="238">SUM(AF596:AF599)</f>
        <v>0</v>
      </c>
      <c r="AG595" s="444">
        <f>AF595</f>
        <v>0</v>
      </c>
      <c r="AH595" s="221"/>
      <c r="AN595"/>
      <c r="AO595"/>
    </row>
    <row r="596" spans="1:41" s="3" customFormat="1" ht="50.1" customHeight="1" thickBot="1">
      <c r="A596" s="173"/>
      <c r="B596" s="404" t="s">
        <v>194</v>
      </c>
      <c r="C596" s="117" t="s">
        <v>968</v>
      </c>
      <c r="D596" s="150">
        <v>10</v>
      </c>
      <c r="E596" s="79"/>
      <c r="F596" s="256"/>
      <c r="G596" s="256"/>
      <c r="H596" s="134"/>
      <c r="I596" s="134"/>
      <c r="J596" s="134"/>
      <c r="K596" s="129"/>
      <c r="L596" s="127"/>
      <c r="M596" s="128"/>
      <c r="N596" s="112"/>
      <c r="O596" s="134"/>
      <c r="P596" s="134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255">
        <f t="shared" ref="AD596:AD599" si="239">SUM(ROUNDUP(F596/D596,0),ROUNDUP(G596/D596,0),ROUNDUP(H596/D596,0),ROUNDUP(I596/D596,0),ROUNDUP(J596/D596,0),ROUNDUP(K596/D596,0),ROUNDUP(L596/D596,0),ROUNDUP(M596/D596,0),ROUNDUP(N596/D596,0),ROUNDUP(O596/D596,0),ROUNDUP(P596/D596,0),ROUNDUP(Q596/D596,0),ROUNDUP(R596/D596,0),ROUNDUP(S596/D596,0),ROUNDUP(T596/D596,0),ROUNDUP(U596/D596,0),ROUNDUP(V596/D596,0),ROUNDUP(W596/D596,0),ROUNDUP(X596/D596,0),ROUNDUP(Y596/D596,0),ROUNDUP(Z596/D596,0),ROUNDUP(AA596/D596,0),ROUNDUP(AB596/D596,0),ROUNDUP(AC596/D596,0))*D596</f>
        <v>0</v>
      </c>
      <c r="AE596" s="343">
        <v>8.4600000000000009</v>
      </c>
      <c r="AF596" s="261">
        <f t="shared" ref="AF596:AF599" si="240">AD596*AE596</f>
        <v>0</v>
      </c>
      <c r="AG596" s="361"/>
      <c r="AH596" s="221"/>
      <c r="AN596"/>
      <c r="AO596"/>
    </row>
    <row r="597" spans="1:41" s="3" customFormat="1" ht="50.1" customHeight="1" thickBot="1">
      <c r="A597" s="173"/>
      <c r="B597" s="404" t="s">
        <v>195</v>
      </c>
      <c r="C597" s="117" t="s">
        <v>969</v>
      </c>
      <c r="D597" s="150">
        <v>10</v>
      </c>
      <c r="E597" s="79"/>
      <c r="F597" s="256"/>
      <c r="G597" s="256"/>
      <c r="H597" s="127"/>
      <c r="I597" s="130"/>
      <c r="J597" s="130"/>
      <c r="K597" s="112"/>
      <c r="L597" s="130"/>
      <c r="M597" s="129"/>
      <c r="N597" s="127"/>
      <c r="O597" s="127"/>
      <c r="P597" s="134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255">
        <f t="shared" si="239"/>
        <v>0</v>
      </c>
      <c r="AE597" s="343">
        <v>13.79</v>
      </c>
      <c r="AF597" s="261">
        <f t="shared" si="240"/>
        <v>0</v>
      </c>
      <c r="AG597" s="361"/>
      <c r="AH597" s="221"/>
      <c r="AN597"/>
      <c r="AO597"/>
    </row>
    <row r="598" spans="1:41" s="1" customFormat="1" ht="50.1" customHeight="1" thickBot="1">
      <c r="A598" s="498"/>
      <c r="B598" s="404" t="s">
        <v>196</v>
      </c>
      <c r="C598" s="117" t="s">
        <v>970</v>
      </c>
      <c r="D598" s="150">
        <v>10</v>
      </c>
      <c r="E598" s="19"/>
      <c r="F598" s="256"/>
      <c r="G598" s="256"/>
      <c r="H598" s="127"/>
      <c r="I598" s="135"/>
      <c r="J598" s="135"/>
      <c r="K598" s="112"/>
      <c r="L598" s="135"/>
      <c r="M598" s="128"/>
      <c r="N598" s="128"/>
      <c r="O598" s="134"/>
      <c r="P598" s="134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255">
        <f t="shared" si="239"/>
        <v>0</v>
      </c>
      <c r="AE598" s="343">
        <v>4.33</v>
      </c>
      <c r="AF598" s="261">
        <f t="shared" si="240"/>
        <v>0</v>
      </c>
      <c r="AG598" s="361"/>
      <c r="AH598" s="221"/>
      <c r="AN598"/>
      <c r="AO598"/>
    </row>
    <row r="599" spans="1:41" s="1" customFormat="1" ht="50.1" customHeight="1" thickBot="1">
      <c r="A599" s="480"/>
      <c r="B599" s="404" t="s">
        <v>197</v>
      </c>
      <c r="C599" s="117" t="s">
        <v>971</v>
      </c>
      <c r="D599" s="150">
        <v>10</v>
      </c>
      <c r="E599" s="19"/>
      <c r="F599" s="256"/>
      <c r="G599" s="256"/>
      <c r="H599" s="127"/>
      <c r="I599" s="134"/>
      <c r="J599" s="126"/>
      <c r="K599" s="112"/>
      <c r="L599" s="134"/>
      <c r="M599" s="129"/>
      <c r="N599" s="129"/>
      <c r="O599" s="134"/>
      <c r="P599" s="134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255">
        <f t="shared" si="239"/>
        <v>0</v>
      </c>
      <c r="AE599" s="343">
        <v>6.66</v>
      </c>
      <c r="AF599" s="261">
        <f t="shared" si="240"/>
        <v>0</v>
      </c>
      <c r="AG599" s="361"/>
      <c r="AH599" s="221"/>
      <c r="AN599"/>
      <c r="AO599"/>
    </row>
    <row r="600" spans="1:41" s="3" customFormat="1" ht="50.1" customHeight="1" thickBot="1">
      <c r="A600" s="468" t="s">
        <v>476</v>
      </c>
      <c r="B600" s="469"/>
      <c r="C600" s="470"/>
      <c r="D600" s="477" t="s">
        <v>477</v>
      </c>
      <c r="E600" s="77"/>
      <c r="F600" s="91" t="s">
        <v>64</v>
      </c>
      <c r="G600" s="91" t="s">
        <v>482</v>
      </c>
      <c r="H600" s="139"/>
      <c r="I600" s="112"/>
      <c r="J600" s="139"/>
      <c r="K600" s="112"/>
      <c r="L600" s="112"/>
      <c r="M600" s="112"/>
      <c r="N600" s="112"/>
      <c r="O600" s="134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32" t="s">
        <v>2</v>
      </c>
      <c r="AE600" s="341" t="s">
        <v>312</v>
      </c>
      <c r="AF600" s="260" t="s">
        <v>313</v>
      </c>
      <c r="AG600" s="361"/>
      <c r="AH600" s="221"/>
      <c r="AN600"/>
      <c r="AO600"/>
    </row>
    <row r="601" spans="1:41" s="3" customFormat="1" ht="50.1" customHeight="1" thickBot="1">
      <c r="A601" s="471"/>
      <c r="B601" s="472"/>
      <c r="C601" s="473"/>
      <c r="D601" s="478"/>
      <c r="E601" s="78"/>
      <c r="F601" s="95" t="s">
        <v>12</v>
      </c>
      <c r="G601" s="92" t="s">
        <v>5</v>
      </c>
      <c r="H601" s="134"/>
      <c r="I601" s="134"/>
      <c r="J601" s="134"/>
      <c r="K601" s="134"/>
      <c r="L601" s="126"/>
      <c r="M601" s="139"/>
      <c r="N601" s="139"/>
      <c r="O601" s="134"/>
      <c r="P601" s="143"/>
      <c r="Q601" s="143"/>
      <c r="R601" s="143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33"/>
      <c r="AE601" s="343"/>
      <c r="AF601" s="265"/>
      <c r="AG601" s="361"/>
      <c r="AH601" s="221"/>
      <c r="AN601"/>
      <c r="AO601"/>
    </row>
    <row r="602" spans="1:41" s="1" customFormat="1" ht="43.5" customHeight="1" thickBot="1">
      <c r="A602" s="474"/>
      <c r="B602" s="475"/>
      <c r="C602" s="476"/>
      <c r="D602" s="479"/>
      <c r="E602" s="79"/>
      <c r="F602" s="7"/>
      <c r="G602" s="13"/>
      <c r="H602" s="128"/>
      <c r="I602" s="148"/>
      <c r="J602" s="128"/>
      <c r="K602" s="148"/>
      <c r="L602" s="112"/>
      <c r="M602" s="130"/>
      <c r="N602" s="134"/>
      <c r="O602" s="130"/>
      <c r="P602" s="134"/>
      <c r="Q602" s="134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33">
        <f>SUM(AD603:AD605)</f>
        <v>0</v>
      </c>
      <c r="AE602" s="33"/>
      <c r="AF602" s="445">
        <f t="shared" ref="AF602" si="241">SUM(AF603:AF605)</f>
        <v>0</v>
      </c>
      <c r="AG602" s="444">
        <f>AF602</f>
        <v>0</v>
      </c>
      <c r="AH602" s="221"/>
      <c r="AN602"/>
      <c r="AO602"/>
    </row>
    <row r="603" spans="1:41" s="1" customFormat="1" ht="50.1" customHeight="1" thickBot="1">
      <c r="A603" s="467"/>
      <c r="B603" s="404" t="s">
        <v>199</v>
      </c>
      <c r="C603" s="117" t="s">
        <v>973</v>
      </c>
      <c r="D603" s="150">
        <v>10</v>
      </c>
      <c r="E603" s="19"/>
      <c r="F603" s="256"/>
      <c r="G603" s="256"/>
      <c r="H603" s="138"/>
      <c r="I603" s="138"/>
      <c r="J603" s="129"/>
      <c r="K603" s="138"/>
      <c r="L603" s="139"/>
      <c r="M603" s="143"/>
      <c r="N603" s="134"/>
      <c r="O603" s="134"/>
      <c r="P603" s="134"/>
      <c r="Q603" s="134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255">
        <f t="shared" ref="AD603:AD605" si="242">SUM(ROUNDUP(F603/D603,0),ROUNDUP(G603/D603,0),ROUNDUP(H603/D603,0),ROUNDUP(I603/D603,0),ROUNDUP(J603/D603,0),ROUNDUP(K603/D603,0),ROUNDUP(L603/D603,0),ROUNDUP(M603/D603,0),ROUNDUP(N603/D603,0),ROUNDUP(O603/D603,0),ROUNDUP(P603/D603,0),ROUNDUP(Q603/D603,0),ROUNDUP(R603/D603,0),ROUNDUP(S603/D603,0),ROUNDUP(T603/D603,0),ROUNDUP(U603/D603,0),ROUNDUP(V603/D603,0),ROUNDUP(W603/D603,0),ROUNDUP(X603/D603,0),ROUNDUP(Y603/D603,0),ROUNDUP(Z603/D603,0),ROUNDUP(AA603/D603,0),ROUNDUP(AB603/D603,0),ROUNDUP(AC603/D603,0))*D603</f>
        <v>0</v>
      </c>
      <c r="AE603" s="343">
        <v>9.8000000000000007</v>
      </c>
      <c r="AF603" s="261">
        <f>AD603*AE603</f>
        <v>0</v>
      </c>
      <c r="AG603" s="361"/>
      <c r="AH603" s="221"/>
      <c r="AN603"/>
      <c r="AO603"/>
    </row>
    <row r="604" spans="1:41" s="1" customFormat="1" ht="50.1" customHeight="1" thickBot="1">
      <c r="A604" s="467"/>
      <c r="B604" s="404" t="s">
        <v>200</v>
      </c>
      <c r="C604" s="117" t="s">
        <v>974</v>
      </c>
      <c r="D604" s="150">
        <v>10</v>
      </c>
      <c r="E604" s="19"/>
      <c r="F604" s="256"/>
      <c r="G604" s="256"/>
      <c r="H604" s="127"/>
      <c r="I604" s="112"/>
      <c r="J604" s="112"/>
      <c r="K604" s="148"/>
      <c r="L604" s="139"/>
      <c r="M604" s="134"/>
      <c r="N604" s="130"/>
      <c r="O604" s="134"/>
      <c r="P604" s="134"/>
      <c r="Q604" s="134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255">
        <f t="shared" si="242"/>
        <v>0</v>
      </c>
      <c r="AE604" s="343">
        <v>15.15</v>
      </c>
      <c r="AF604" s="261">
        <f>AD604*AE604</f>
        <v>0</v>
      </c>
      <c r="AG604" s="361"/>
      <c r="AH604" s="221"/>
      <c r="AN604"/>
      <c r="AO604"/>
    </row>
    <row r="605" spans="1:41" s="1" customFormat="1" ht="120" customHeight="1" thickBot="1">
      <c r="A605" s="169"/>
      <c r="B605" s="404" t="s">
        <v>198</v>
      </c>
      <c r="C605" s="117" t="s">
        <v>972</v>
      </c>
      <c r="D605" s="150">
        <v>20</v>
      </c>
      <c r="E605" s="19"/>
      <c r="F605" s="256"/>
      <c r="G605" s="256"/>
      <c r="H605" s="127"/>
      <c r="I605" s="127"/>
      <c r="J605" s="139"/>
      <c r="K605" s="139"/>
      <c r="L605" s="130"/>
      <c r="M605" s="127"/>
      <c r="N605" s="135"/>
      <c r="O605" s="134"/>
      <c r="P605" s="134"/>
      <c r="Q605" s="134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255">
        <f t="shared" si="242"/>
        <v>0</v>
      </c>
      <c r="AE605" s="343">
        <v>3.26</v>
      </c>
      <c r="AF605" s="261">
        <f>AD605*AE605</f>
        <v>0</v>
      </c>
      <c r="AG605" s="361"/>
      <c r="AH605" s="221"/>
      <c r="AN605"/>
      <c r="AO605"/>
    </row>
    <row r="606" spans="1:41" s="1" customFormat="1" ht="50.1" customHeight="1" thickBot="1">
      <c r="A606" s="468" t="s">
        <v>476</v>
      </c>
      <c r="B606" s="469"/>
      <c r="C606" s="470"/>
      <c r="D606" s="477" t="s">
        <v>477</v>
      </c>
      <c r="E606" s="77"/>
      <c r="F606" s="91" t="s">
        <v>149</v>
      </c>
      <c r="G606" s="91" t="s">
        <v>150</v>
      </c>
      <c r="H606" s="91" t="s">
        <v>482</v>
      </c>
      <c r="I606" s="91" t="s">
        <v>1211</v>
      </c>
      <c r="J606" s="130"/>
      <c r="K606" s="130"/>
      <c r="L606" s="130"/>
      <c r="M606" s="130"/>
      <c r="N606" s="134"/>
      <c r="O606" s="130"/>
      <c r="P606" s="130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32" t="s">
        <v>2</v>
      </c>
      <c r="AE606" s="341" t="s">
        <v>312</v>
      </c>
      <c r="AF606" s="260" t="s">
        <v>313</v>
      </c>
      <c r="AG606" s="361"/>
      <c r="AH606" s="221"/>
      <c r="AN606"/>
      <c r="AO606"/>
    </row>
    <row r="607" spans="1:41" s="3" customFormat="1" ht="50.1" customHeight="1" thickBot="1">
      <c r="A607" s="471"/>
      <c r="B607" s="472"/>
      <c r="C607" s="473"/>
      <c r="D607" s="478"/>
      <c r="E607" s="78"/>
      <c r="F607" s="92" t="s">
        <v>23</v>
      </c>
      <c r="G607" s="96" t="s">
        <v>12</v>
      </c>
      <c r="H607" s="92" t="s">
        <v>5</v>
      </c>
      <c r="I607" s="109" t="s">
        <v>285</v>
      </c>
      <c r="J607" s="135"/>
      <c r="K607" s="135"/>
      <c r="L607" s="143"/>
      <c r="M607" s="130"/>
      <c r="N607" s="130"/>
      <c r="O607" s="130"/>
      <c r="P607" s="134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33"/>
      <c r="AE607" s="342"/>
      <c r="AF607" s="265"/>
      <c r="AG607" s="361"/>
      <c r="AH607" s="221"/>
      <c r="AN607"/>
      <c r="AO607"/>
    </row>
    <row r="608" spans="1:41" s="3" customFormat="1" ht="39.950000000000003" customHeight="1" thickBot="1">
      <c r="A608" s="474"/>
      <c r="B608" s="475"/>
      <c r="C608" s="476"/>
      <c r="D608" s="479"/>
      <c r="E608" s="79"/>
      <c r="F608" s="13"/>
      <c r="G608" s="13"/>
      <c r="H608" s="13"/>
      <c r="I608" s="242"/>
      <c r="J608" s="134"/>
      <c r="K608" s="134"/>
      <c r="L608" s="134"/>
      <c r="M608" s="143"/>
      <c r="N608" s="143"/>
      <c r="O608" s="143"/>
      <c r="P608" s="134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33">
        <f>SUM(AD609:AD610)</f>
        <v>0</v>
      </c>
      <c r="AE608" s="33"/>
      <c r="AF608" s="445">
        <f t="shared" ref="AF608" si="243">SUM(AF609:AF610)</f>
        <v>0</v>
      </c>
      <c r="AG608" s="444">
        <f>AF608</f>
        <v>0</v>
      </c>
      <c r="AH608" s="221"/>
      <c r="AN608"/>
      <c r="AO608"/>
    </row>
    <row r="609" spans="1:41" s="1" customFormat="1" ht="99.95" customHeight="1" thickBot="1">
      <c r="A609" s="481"/>
      <c r="B609" s="404" t="s">
        <v>201</v>
      </c>
      <c r="C609" s="117" t="s">
        <v>975</v>
      </c>
      <c r="D609" s="150">
        <v>10</v>
      </c>
      <c r="E609" s="19"/>
      <c r="F609" s="256"/>
      <c r="G609" s="256"/>
      <c r="H609" s="256"/>
      <c r="I609" s="256"/>
      <c r="J609" s="127"/>
      <c r="K609" s="127"/>
      <c r="L609" s="127"/>
      <c r="M609" s="134"/>
      <c r="N609" s="134"/>
      <c r="O609" s="134"/>
      <c r="P609" s="134"/>
      <c r="Q609" s="139"/>
      <c r="R609" s="139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255">
        <f>SUM(ROUNDUP(F609/D609,0),ROUNDUP(G609/D609,0),ROUNDUP(H609/D609,0),ROUNDUP(I609/D609,0),ROUNDUP(K609/D609,0),ROUNDUP(L609/D609,0),ROUNDUP(M609/D609,0),ROUNDUP(N609/D609,0),ROUNDUP(O609/D609,0),ROUNDUP(P609/D609,0),ROUNDUP(Q609/D609,0),ROUNDUP(R609/D609,0),ROUNDUP(S609/D609,0),ROUNDUP(T609/D609,0),ROUNDUP(U609/D609,0),ROUNDUP(V609/D609,0),ROUNDUP(W609/D609,0),ROUNDUP(X609/D609,0),ROUNDUP(Y609/D609,0),ROUNDUP(Z609/D609,0),ROUNDUP(AA609/D609,0),ROUNDUP(AB609/D609,0),ROUNDUP(AC609/D609,0))*D609</f>
        <v>0</v>
      </c>
      <c r="AE609" s="343">
        <v>4.1900000000000004</v>
      </c>
      <c r="AF609" s="261">
        <f t="shared" ref="AF609:AF610" si="244">AD609*AE609</f>
        <v>0</v>
      </c>
      <c r="AG609" s="361"/>
      <c r="AH609" s="221"/>
      <c r="AN609"/>
      <c r="AO609"/>
    </row>
    <row r="610" spans="1:41" s="1" customFormat="1" ht="99.95" customHeight="1" thickBot="1">
      <c r="A610" s="494"/>
      <c r="B610" s="404" t="s">
        <v>202</v>
      </c>
      <c r="C610" s="117" t="s">
        <v>976</v>
      </c>
      <c r="D610" s="150">
        <v>10</v>
      </c>
      <c r="E610" s="19"/>
      <c r="F610" s="256"/>
      <c r="G610" s="256"/>
      <c r="H610" s="256"/>
      <c r="I610" s="256"/>
      <c r="J610" s="130"/>
      <c r="K610" s="130"/>
      <c r="L610" s="130"/>
      <c r="M610" s="127"/>
      <c r="N610" s="127"/>
      <c r="O610" s="127"/>
      <c r="P610" s="130"/>
      <c r="Q610" s="139"/>
      <c r="R610" s="139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255">
        <f>SUM(ROUNDUP(F610/D610,0),ROUNDUP(G610/D610,0),ROUNDUP(H610/D610,0),ROUNDUP(I610/D610,0),ROUNDUP(K610/D610,0),ROUNDUP(L610/D610,0),ROUNDUP(M610/D610,0),ROUNDUP(N610/D610,0),ROUNDUP(O610/D610,0),ROUNDUP(P610/D610,0),ROUNDUP(Q610/D610,0),ROUNDUP(R610/D610,0),ROUNDUP(S610/D610,0),ROUNDUP(T610/D610,0),ROUNDUP(U610/D610,0),ROUNDUP(V610/D610,0),ROUNDUP(W610/D610,0),ROUNDUP(X610/D610,0),ROUNDUP(Y610/D610,0),ROUNDUP(Z610/D610,0),ROUNDUP(AA610/D610,0),ROUNDUP(AB610/D610,0),ROUNDUP(AC610/D610,0))*D610</f>
        <v>0</v>
      </c>
      <c r="AE610" s="343">
        <v>5.13</v>
      </c>
      <c r="AF610" s="261">
        <f t="shared" si="244"/>
        <v>0</v>
      </c>
      <c r="AG610" s="361"/>
      <c r="AH610" s="221"/>
      <c r="AN610"/>
      <c r="AO610"/>
    </row>
    <row r="611" spans="1:41" s="193" customFormat="1" ht="50.1" customHeight="1" thickBot="1">
      <c r="A611" s="468" t="s">
        <v>476</v>
      </c>
      <c r="B611" s="469"/>
      <c r="C611" s="470"/>
      <c r="D611" s="477" t="s">
        <v>477</v>
      </c>
      <c r="E611" s="77"/>
      <c r="F611" s="91" t="s">
        <v>64</v>
      </c>
      <c r="G611" s="91" t="s">
        <v>562</v>
      </c>
      <c r="H611" s="91" t="s">
        <v>482</v>
      </c>
      <c r="I611" s="91" t="s">
        <v>480</v>
      </c>
      <c r="J611" s="139"/>
      <c r="K611" s="134"/>
      <c r="L611" s="134"/>
      <c r="M611" s="134"/>
      <c r="N611" s="134"/>
      <c r="O611" s="139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  <c r="AA611" s="128"/>
      <c r="AB611" s="128"/>
      <c r="AC611" s="128"/>
      <c r="AD611" s="32" t="s">
        <v>2</v>
      </c>
      <c r="AE611" s="341" t="s">
        <v>312</v>
      </c>
      <c r="AF611" s="260" t="s">
        <v>313</v>
      </c>
      <c r="AG611" s="361"/>
      <c r="AH611" s="221"/>
      <c r="AN611"/>
      <c r="AO611"/>
    </row>
    <row r="612" spans="1:41" s="193" customFormat="1" ht="50.1" customHeight="1" thickBot="1">
      <c r="A612" s="471"/>
      <c r="B612" s="472"/>
      <c r="C612" s="473"/>
      <c r="D612" s="478"/>
      <c r="E612" s="78"/>
      <c r="F612" s="92" t="s">
        <v>12</v>
      </c>
      <c r="G612" s="92" t="s">
        <v>84</v>
      </c>
      <c r="H612" s="92" t="s">
        <v>5</v>
      </c>
      <c r="I612" s="92" t="s">
        <v>4</v>
      </c>
      <c r="J612" s="139"/>
      <c r="K612" s="134"/>
      <c r="L612" s="134"/>
      <c r="M612" s="134"/>
      <c r="N612" s="134"/>
      <c r="O612" s="139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33"/>
      <c r="AE612" s="342"/>
      <c r="AF612" s="265"/>
      <c r="AG612" s="361"/>
      <c r="AH612" s="221"/>
      <c r="AN612"/>
      <c r="AO612"/>
    </row>
    <row r="613" spans="1:41" ht="42" customHeight="1" thickBot="1">
      <c r="A613" s="474"/>
      <c r="B613" s="475"/>
      <c r="C613" s="476"/>
      <c r="D613" s="479"/>
      <c r="E613" s="79"/>
      <c r="F613" s="7"/>
      <c r="G613" s="7"/>
      <c r="H613" s="13"/>
      <c r="I613" s="13"/>
      <c r="J613" s="142"/>
      <c r="K613" s="134"/>
      <c r="L613" s="134"/>
      <c r="M613" s="134"/>
      <c r="N613" s="134"/>
      <c r="O613" s="139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70">
        <f>SUM(AD614:AD622)</f>
        <v>0</v>
      </c>
      <c r="AE613" s="70"/>
      <c r="AF613" s="454">
        <f t="shared" ref="AF613" si="245">SUM(AF614:AF622)</f>
        <v>0</v>
      </c>
      <c r="AG613" s="444">
        <f>AF613</f>
        <v>0</v>
      </c>
      <c r="AH613" s="221"/>
    </row>
    <row r="614" spans="1:41" s="193" customFormat="1" ht="39.950000000000003" customHeight="1" thickBot="1">
      <c r="A614" s="481"/>
      <c r="B614" s="404" t="s">
        <v>95</v>
      </c>
      <c r="C614" s="117" t="s">
        <v>897</v>
      </c>
      <c r="D614" s="150">
        <v>20</v>
      </c>
      <c r="E614" s="19"/>
      <c r="F614" s="256"/>
      <c r="G614" s="256"/>
      <c r="H614" s="256"/>
      <c r="I614" s="256"/>
      <c r="J614" s="142"/>
      <c r="K614" s="134"/>
      <c r="L614" s="134"/>
      <c r="M614" s="134"/>
      <c r="N614" s="134"/>
      <c r="O614" s="128"/>
      <c r="P614" s="139"/>
      <c r="Q614" s="139"/>
      <c r="R614" s="139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255">
        <f>SUM(ROUNDUP(F614/D614,0),ROUNDUP(G614/D614,0),ROUNDUP(H614/D614,0),ROUNDUP(I614/D614,0),ROUNDUP(J614/D614,0),ROUNDUP(L614/D614,0),ROUNDUP(M614/D614,0),ROUNDUP(N614/D614,0),ROUNDUP(O614/D614,0),ROUNDUP(P614/D614,0),ROUNDUP(Q614/D614,0),ROUNDUP(R614/D614,0),ROUNDUP(S614/D614,0),ROUNDUP(T614/D614,0),ROUNDUP(U614/D614,0),ROUNDUP(V614/D614,0),ROUNDUP(W614/D614,0),ROUNDUP(X614/D614,0),ROUNDUP(Y614/D614,0),ROUNDUP(Z614/D614,0),ROUNDUP(AA614/D614,0),ROUNDUP(AB614/D614,0),ROUNDUP(AC614/D614,0))*D614</f>
        <v>0</v>
      </c>
      <c r="AE614" s="343">
        <v>0.59</v>
      </c>
      <c r="AF614" s="261">
        <f t="shared" ref="AF614:AF622" si="246">AD614*AE614</f>
        <v>0</v>
      </c>
      <c r="AG614" s="361"/>
      <c r="AH614" s="221"/>
      <c r="AN614"/>
      <c r="AO614"/>
    </row>
    <row r="615" spans="1:41" s="193" customFormat="1" ht="39.950000000000003" customHeight="1" thickBot="1">
      <c r="A615" s="467"/>
      <c r="B615" s="404" t="s">
        <v>96</v>
      </c>
      <c r="C615" s="117" t="s">
        <v>898</v>
      </c>
      <c r="D615" s="150">
        <v>20</v>
      </c>
      <c r="E615" s="19"/>
      <c r="F615" s="256"/>
      <c r="G615" s="256"/>
      <c r="H615" s="256"/>
      <c r="I615" s="256"/>
      <c r="J615" s="142"/>
      <c r="K615" s="134"/>
      <c r="L615" s="134"/>
      <c r="M615" s="134"/>
      <c r="N615" s="134"/>
      <c r="O615" s="112"/>
      <c r="P615" s="139"/>
      <c r="Q615" s="139"/>
      <c r="R615" s="139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255">
        <f t="shared" ref="AD615:AD622" si="247">SUM(ROUNDUP(F615/D615,0),ROUNDUP(G615/D615,0),ROUNDUP(H615/D615,0),ROUNDUP(I615/D615,0),ROUNDUP(J615/D615,0),ROUNDUP(L615/D615,0),ROUNDUP(M615/D615,0),ROUNDUP(N615/D615,0),ROUNDUP(O615/D615,0),ROUNDUP(P615/D615,0),ROUNDUP(Q615/D615,0),ROUNDUP(R615/D615,0),ROUNDUP(S615/D615,0),ROUNDUP(T615/D615,0),ROUNDUP(U615/D615,0),ROUNDUP(V615/D615,0),ROUNDUP(W615/D615,0),ROUNDUP(X615/D615,0),ROUNDUP(Y615/D615,0),ROUNDUP(Z615/D615,0),ROUNDUP(AA615/D615,0),ROUNDUP(AB615/D615,0),ROUNDUP(AC615/D615,0))*D615</f>
        <v>0</v>
      </c>
      <c r="AE615" s="343">
        <v>0.69</v>
      </c>
      <c r="AF615" s="261">
        <f t="shared" si="246"/>
        <v>0</v>
      </c>
      <c r="AG615" s="361"/>
      <c r="AH615" s="221"/>
      <c r="AN615"/>
      <c r="AO615"/>
    </row>
    <row r="616" spans="1:41" ht="39.950000000000003" customHeight="1" thickBot="1">
      <c r="A616" s="467"/>
      <c r="B616" s="404" t="s">
        <v>97</v>
      </c>
      <c r="C616" s="117" t="s">
        <v>899</v>
      </c>
      <c r="D616" s="150">
        <v>10</v>
      </c>
      <c r="E616" s="19"/>
      <c r="F616" s="256"/>
      <c r="G616" s="256"/>
      <c r="H616" s="256"/>
      <c r="I616" s="256"/>
      <c r="J616" s="139"/>
      <c r="K616" s="134"/>
      <c r="L616" s="134"/>
      <c r="M616" s="134"/>
      <c r="N616" s="134"/>
      <c r="O616" s="112"/>
      <c r="P616" s="139"/>
      <c r="Q616" s="139"/>
      <c r="R616" s="139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255">
        <f t="shared" si="247"/>
        <v>0</v>
      </c>
      <c r="AE616" s="343">
        <v>1.07</v>
      </c>
      <c r="AF616" s="261">
        <f t="shared" si="246"/>
        <v>0</v>
      </c>
      <c r="AG616" s="361"/>
      <c r="AH616" s="221"/>
    </row>
    <row r="617" spans="1:41" ht="39.950000000000003" customHeight="1" thickBot="1">
      <c r="A617" s="467"/>
      <c r="B617" s="404" t="s">
        <v>98</v>
      </c>
      <c r="C617" s="117" t="s">
        <v>900</v>
      </c>
      <c r="D617" s="150">
        <v>10</v>
      </c>
      <c r="E617" s="19"/>
      <c r="F617" s="256"/>
      <c r="G617" s="256"/>
      <c r="H617" s="256"/>
      <c r="I617" s="256"/>
      <c r="J617" s="139"/>
      <c r="K617" s="134"/>
      <c r="L617" s="134"/>
      <c r="M617" s="134"/>
      <c r="N617" s="134"/>
      <c r="O617" s="134"/>
      <c r="P617" s="139"/>
      <c r="Q617" s="139"/>
      <c r="R617" s="139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255">
        <f t="shared" si="247"/>
        <v>0</v>
      </c>
      <c r="AE617" s="343">
        <v>1.37</v>
      </c>
      <c r="AF617" s="261">
        <f t="shared" si="246"/>
        <v>0</v>
      </c>
      <c r="AG617" s="361"/>
      <c r="AH617" s="221"/>
    </row>
    <row r="618" spans="1:41" ht="39.950000000000003" customHeight="1" thickBot="1">
      <c r="A618" s="467"/>
      <c r="B618" s="404" t="s">
        <v>99</v>
      </c>
      <c r="C618" s="117" t="s">
        <v>901</v>
      </c>
      <c r="D618" s="150">
        <v>10</v>
      </c>
      <c r="E618" s="19"/>
      <c r="F618" s="256"/>
      <c r="G618" s="256"/>
      <c r="H618" s="256"/>
      <c r="I618" s="256"/>
      <c r="J618" s="134"/>
      <c r="K618" s="134"/>
      <c r="L618" s="134"/>
      <c r="M618" s="134"/>
      <c r="N618" s="134"/>
      <c r="O618" s="134"/>
      <c r="P618" s="139"/>
      <c r="Q618" s="139"/>
      <c r="R618" s="139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255">
        <f t="shared" si="247"/>
        <v>0</v>
      </c>
      <c r="AE618" s="343">
        <v>1.9</v>
      </c>
      <c r="AF618" s="261">
        <f t="shared" si="246"/>
        <v>0</v>
      </c>
      <c r="AG618" s="361"/>
      <c r="AH618" s="221"/>
    </row>
    <row r="619" spans="1:41" ht="39.950000000000003" customHeight="1" thickBot="1">
      <c r="A619" s="467"/>
      <c r="B619" s="404" t="s">
        <v>100</v>
      </c>
      <c r="C619" s="117" t="s">
        <v>902</v>
      </c>
      <c r="D619" s="150">
        <v>10</v>
      </c>
      <c r="E619" s="19"/>
      <c r="F619" s="256"/>
      <c r="G619" s="256"/>
      <c r="H619" s="256"/>
      <c r="I619" s="256"/>
      <c r="J619" s="144"/>
      <c r="K619" s="134"/>
      <c r="L619" s="134"/>
      <c r="M619" s="134"/>
      <c r="N619" s="134"/>
      <c r="O619" s="134"/>
      <c r="P619" s="139"/>
      <c r="Q619" s="139"/>
      <c r="R619" s="139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255">
        <f t="shared" si="247"/>
        <v>0</v>
      </c>
      <c r="AE619" s="343">
        <v>2.37</v>
      </c>
      <c r="AF619" s="261">
        <f t="shared" si="246"/>
        <v>0</v>
      </c>
      <c r="AG619" s="361"/>
      <c r="AH619" s="221"/>
    </row>
    <row r="620" spans="1:41" s="193" customFormat="1" ht="39.950000000000003" customHeight="1" thickBot="1">
      <c r="A620" s="467"/>
      <c r="B620" s="404" t="s">
        <v>101</v>
      </c>
      <c r="C620" s="117" t="s">
        <v>903</v>
      </c>
      <c r="D620" s="150">
        <v>10</v>
      </c>
      <c r="E620" s="19"/>
      <c r="F620" s="256"/>
      <c r="G620" s="256"/>
      <c r="H620" s="256"/>
      <c r="I620" s="256"/>
      <c r="J620" s="145"/>
      <c r="K620" s="134"/>
      <c r="L620" s="134"/>
      <c r="M620" s="134"/>
      <c r="N620" s="134"/>
      <c r="O620" s="134"/>
      <c r="P620" s="139"/>
      <c r="Q620" s="139"/>
      <c r="R620" s="139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255">
        <f t="shared" si="247"/>
        <v>0</v>
      </c>
      <c r="AE620" s="343">
        <v>3.33</v>
      </c>
      <c r="AF620" s="261">
        <f t="shared" si="246"/>
        <v>0</v>
      </c>
      <c r="AG620" s="361"/>
      <c r="AH620" s="221"/>
      <c r="AN620"/>
      <c r="AO620"/>
    </row>
    <row r="621" spans="1:41" s="193" customFormat="1" ht="39.950000000000003" customHeight="1" thickBot="1">
      <c r="A621" s="467"/>
      <c r="B621" s="404" t="s">
        <v>102</v>
      </c>
      <c r="C621" s="117" t="s">
        <v>904</v>
      </c>
      <c r="D621" s="150">
        <v>10</v>
      </c>
      <c r="E621" s="19"/>
      <c r="F621" s="256"/>
      <c r="G621" s="256"/>
      <c r="H621" s="256"/>
      <c r="I621" s="134"/>
      <c r="J621" s="134"/>
      <c r="K621" s="140"/>
      <c r="L621" s="140"/>
      <c r="M621" s="134"/>
      <c r="N621" s="134"/>
      <c r="O621" s="134"/>
      <c r="P621" s="139"/>
      <c r="Q621" s="139"/>
      <c r="R621" s="139"/>
      <c r="S621" s="139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255">
        <f t="shared" si="247"/>
        <v>0</v>
      </c>
      <c r="AE621" s="343">
        <v>5.0599999999999996</v>
      </c>
      <c r="AF621" s="261">
        <f t="shared" si="246"/>
        <v>0</v>
      </c>
      <c r="AG621" s="361"/>
      <c r="AH621" s="221"/>
      <c r="AN621"/>
      <c r="AO621"/>
    </row>
    <row r="622" spans="1:41" ht="39.950000000000003" customHeight="1" thickBot="1">
      <c r="A622" s="467"/>
      <c r="B622" s="404" t="s">
        <v>103</v>
      </c>
      <c r="C622" s="117" t="s">
        <v>905</v>
      </c>
      <c r="D622" s="150">
        <v>10</v>
      </c>
      <c r="E622" s="19"/>
      <c r="F622" s="256"/>
      <c r="G622" s="256"/>
      <c r="H622" s="256"/>
      <c r="I622" s="134"/>
      <c r="J622" s="134"/>
      <c r="K622" s="134"/>
      <c r="L622" s="134"/>
      <c r="M622" s="127"/>
      <c r="N622" s="134"/>
      <c r="O622" s="134"/>
      <c r="P622" s="139"/>
      <c r="Q622" s="139"/>
      <c r="R622" s="139"/>
      <c r="S622" s="139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255">
        <f t="shared" si="247"/>
        <v>0</v>
      </c>
      <c r="AE622" s="343">
        <v>5.82</v>
      </c>
      <c r="AF622" s="261">
        <f t="shared" si="246"/>
        <v>0</v>
      </c>
      <c r="AG622" s="361"/>
      <c r="AH622" s="221"/>
    </row>
    <row r="623" spans="1:41" s="1" customFormat="1" ht="50.1" customHeight="1" thickBot="1">
      <c r="A623" s="468" t="s">
        <v>476</v>
      </c>
      <c r="B623" s="469"/>
      <c r="C623" s="470"/>
      <c r="D623" s="477" t="s">
        <v>477</v>
      </c>
      <c r="E623" s="77"/>
      <c r="F623" s="91" t="s">
        <v>64</v>
      </c>
      <c r="G623" s="91" t="s">
        <v>482</v>
      </c>
      <c r="H623" s="126"/>
      <c r="I623" s="126"/>
      <c r="J623" s="134"/>
      <c r="K623" s="134"/>
      <c r="L623" s="134"/>
      <c r="M623" s="134"/>
      <c r="N623" s="134"/>
      <c r="O623" s="134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  <c r="AA623" s="128"/>
      <c r="AB623" s="128"/>
      <c r="AC623" s="128"/>
      <c r="AD623" s="32" t="s">
        <v>2</v>
      </c>
      <c r="AE623" s="341" t="s">
        <v>312</v>
      </c>
      <c r="AF623" s="260" t="s">
        <v>313</v>
      </c>
      <c r="AG623" s="361"/>
      <c r="AH623" s="221"/>
      <c r="AN623"/>
      <c r="AO623"/>
    </row>
    <row r="624" spans="1:41" s="1" customFormat="1" ht="50.1" customHeight="1" thickBot="1">
      <c r="A624" s="471"/>
      <c r="B624" s="472"/>
      <c r="C624" s="473"/>
      <c r="D624" s="478"/>
      <c r="E624" s="78"/>
      <c r="F624" s="92" t="s">
        <v>12</v>
      </c>
      <c r="G624" s="92" t="s">
        <v>5</v>
      </c>
      <c r="H624" s="112"/>
      <c r="I624" s="112"/>
      <c r="J624" s="134"/>
      <c r="K624" s="134"/>
      <c r="L624" s="134"/>
      <c r="M624" s="134"/>
      <c r="N624" s="134"/>
      <c r="O624" s="134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33"/>
      <c r="AE624" s="342"/>
      <c r="AF624" s="265"/>
      <c r="AG624" s="361"/>
      <c r="AH624" s="221"/>
      <c r="AN624"/>
      <c r="AO624"/>
    </row>
    <row r="625" spans="1:41" s="1" customFormat="1" ht="43.5" customHeight="1" thickBot="1">
      <c r="A625" s="474"/>
      <c r="B625" s="475"/>
      <c r="C625" s="476"/>
      <c r="D625" s="479"/>
      <c r="E625" s="79"/>
      <c r="F625" s="16"/>
      <c r="G625" s="13"/>
      <c r="H625" s="112"/>
      <c r="I625" s="112"/>
      <c r="J625" s="134"/>
      <c r="K625" s="134"/>
      <c r="L625" s="134"/>
      <c r="M625" s="134"/>
      <c r="N625" s="134"/>
      <c r="O625" s="134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33">
        <f>SUM(AD626:AD638)</f>
        <v>0</v>
      </c>
      <c r="AE625" s="33"/>
      <c r="AF625" s="445">
        <f t="shared" ref="AF625" si="248">SUM(AF626:AF638)</f>
        <v>0</v>
      </c>
      <c r="AG625" s="444">
        <f>AF625</f>
        <v>0</v>
      </c>
      <c r="AH625" s="221"/>
      <c r="AN625"/>
      <c r="AO625"/>
    </row>
    <row r="626" spans="1:41" s="1" customFormat="1" ht="35.1" customHeight="1" thickBot="1">
      <c r="A626" s="467"/>
      <c r="B626" s="404" t="s">
        <v>121</v>
      </c>
      <c r="C626" s="117" t="s">
        <v>875</v>
      </c>
      <c r="D626" s="150">
        <v>20</v>
      </c>
      <c r="E626" s="26"/>
      <c r="F626" s="58"/>
      <c r="G626" s="58"/>
      <c r="H626" s="112"/>
      <c r="I626" s="112"/>
      <c r="J626" s="112"/>
      <c r="K626" s="112"/>
      <c r="L626" s="134"/>
      <c r="M626" s="134"/>
      <c r="N626" s="134"/>
      <c r="O626" s="134"/>
      <c r="P626" s="134"/>
      <c r="Q626" s="134"/>
      <c r="R626" s="134"/>
      <c r="S626" s="134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255">
        <f t="shared" ref="AD626:AD638" si="249">SUM(ROUNDUP(F626/D626,0),ROUNDUP(G626/D626,0),ROUNDUP(H626/D626,0),ROUNDUP(I626/D626,0),ROUNDUP(J626/D626,0),ROUNDUP(K626/D626,0),ROUNDUP(L626/D626,0),ROUNDUP(M626/D626,0),ROUNDUP(N626/D626,0),ROUNDUP(O626/D626,0),ROUNDUP(P626/D626,0),ROUNDUP(Q626/D626,0),ROUNDUP(R626/D626,0),ROUNDUP(S626/D626,0),ROUNDUP(T626/D626,0),ROUNDUP(U626/D626,0),ROUNDUP(V626/D626,0),ROUNDUP(W626/D626,0),ROUNDUP(X626/D626,0),ROUNDUP(Y626/D626,0),ROUNDUP(Z626/D626,0),ROUNDUP(AA626/D626,0),ROUNDUP(AB626/D626,0),ROUNDUP(AC626/D626,0))*D626</f>
        <v>0</v>
      </c>
      <c r="AE626" s="343">
        <v>0.37</v>
      </c>
      <c r="AF626" s="261">
        <f t="shared" ref="AF626:AF638" si="250">AD626*AE626</f>
        <v>0</v>
      </c>
      <c r="AG626" s="361"/>
      <c r="AH626" s="221"/>
      <c r="AN626"/>
      <c r="AO626"/>
    </row>
    <row r="627" spans="1:41" s="1" customFormat="1" ht="35.1" customHeight="1" thickBot="1">
      <c r="A627" s="467"/>
      <c r="B627" s="404" t="s">
        <v>122</v>
      </c>
      <c r="C627" s="117" t="s">
        <v>876</v>
      </c>
      <c r="D627" s="150">
        <v>20</v>
      </c>
      <c r="E627" s="19"/>
      <c r="F627" s="58"/>
      <c r="G627" s="58"/>
      <c r="H627" s="126"/>
      <c r="I627" s="126"/>
      <c r="J627" s="112"/>
      <c r="K627" s="112"/>
      <c r="L627" s="134"/>
      <c r="M627" s="134"/>
      <c r="N627" s="128"/>
      <c r="O627" s="134"/>
      <c r="P627" s="134"/>
      <c r="Q627" s="134"/>
      <c r="R627" s="134"/>
      <c r="S627" s="134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255">
        <f t="shared" si="249"/>
        <v>0</v>
      </c>
      <c r="AE627" s="343">
        <v>0.46</v>
      </c>
      <c r="AF627" s="261">
        <f t="shared" si="250"/>
        <v>0</v>
      </c>
      <c r="AG627" s="361"/>
      <c r="AH627" s="221"/>
      <c r="AN627"/>
      <c r="AO627"/>
    </row>
    <row r="628" spans="1:41" s="1" customFormat="1" ht="35.1" customHeight="1" thickBot="1">
      <c r="A628" s="467"/>
      <c r="B628" s="404" t="s">
        <v>123</v>
      </c>
      <c r="C628" s="117" t="s">
        <v>877</v>
      </c>
      <c r="D628" s="150">
        <v>20</v>
      </c>
      <c r="E628" s="19"/>
      <c r="F628" s="58"/>
      <c r="G628" s="58"/>
      <c r="H628" s="126"/>
      <c r="I628" s="126"/>
      <c r="J628" s="112"/>
      <c r="K628" s="112"/>
      <c r="L628" s="134"/>
      <c r="M628" s="134"/>
      <c r="N628" s="112"/>
      <c r="O628" s="134"/>
      <c r="P628" s="134"/>
      <c r="Q628" s="134"/>
      <c r="R628" s="134"/>
      <c r="S628" s="134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255">
        <f t="shared" si="249"/>
        <v>0</v>
      </c>
      <c r="AE628" s="343">
        <v>0.56000000000000005</v>
      </c>
      <c r="AF628" s="261">
        <f t="shared" si="250"/>
        <v>0</v>
      </c>
      <c r="AG628" s="361"/>
      <c r="AH628" s="221"/>
      <c r="AN628"/>
      <c r="AO628"/>
    </row>
    <row r="629" spans="1:41" s="1" customFormat="1" ht="35.1" customHeight="1" thickBot="1">
      <c r="A629" s="467"/>
      <c r="B629" s="404" t="s">
        <v>124</v>
      </c>
      <c r="C629" s="117" t="s">
        <v>878</v>
      </c>
      <c r="D629" s="150">
        <v>20</v>
      </c>
      <c r="E629" s="19"/>
      <c r="F629" s="58"/>
      <c r="G629" s="58"/>
      <c r="H629" s="126"/>
      <c r="I629" s="126"/>
      <c r="J629" s="112"/>
      <c r="K629" s="112"/>
      <c r="L629" s="134"/>
      <c r="M629" s="134"/>
      <c r="N629" s="112"/>
      <c r="O629" s="134"/>
      <c r="P629" s="134"/>
      <c r="Q629" s="134"/>
      <c r="R629" s="134"/>
      <c r="S629" s="134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255">
        <f t="shared" si="249"/>
        <v>0</v>
      </c>
      <c r="AE629" s="343">
        <v>0.83</v>
      </c>
      <c r="AF629" s="261">
        <f t="shared" si="250"/>
        <v>0</v>
      </c>
      <c r="AG629" s="361"/>
      <c r="AH629" s="221"/>
      <c r="AN629"/>
      <c r="AO629"/>
    </row>
    <row r="630" spans="1:41" s="3" customFormat="1" ht="35.1" customHeight="1" thickBot="1">
      <c r="A630" s="467"/>
      <c r="B630" s="404" t="s">
        <v>125</v>
      </c>
      <c r="C630" s="117" t="s">
        <v>879</v>
      </c>
      <c r="D630" s="150">
        <v>20</v>
      </c>
      <c r="E630" s="19"/>
      <c r="F630" s="58"/>
      <c r="G630" s="58"/>
      <c r="H630" s="126"/>
      <c r="I630" s="126"/>
      <c r="J630" s="112"/>
      <c r="K630" s="112"/>
      <c r="L630" s="134"/>
      <c r="M630" s="128"/>
      <c r="N630" s="134"/>
      <c r="O630" s="128"/>
      <c r="P630" s="134"/>
      <c r="Q630" s="134"/>
      <c r="R630" s="134"/>
      <c r="S630" s="134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255">
        <f t="shared" si="249"/>
        <v>0</v>
      </c>
      <c r="AE630" s="343">
        <v>1.2</v>
      </c>
      <c r="AF630" s="261">
        <f t="shared" si="250"/>
        <v>0</v>
      </c>
      <c r="AG630" s="361"/>
      <c r="AH630" s="221"/>
      <c r="AN630"/>
      <c r="AO630"/>
    </row>
    <row r="631" spans="1:41" s="3" customFormat="1" ht="35.1" customHeight="1" thickBot="1">
      <c r="A631" s="467"/>
      <c r="B631" s="404" t="s">
        <v>126</v>
      </c>
      <c r="C631" s="117" t="s">
        <v>880</v>
      </c>
      <c r="D631" s="150">
        <v>20</v>
      </c>
      <c r="E631" s="19"/>
      <c r="F631" s="58"/>
      <c r="G631" s="58"/>
      <c r="H631" s="126"/>
      <c r="I631" s="126"/>
      <c r="J631" s="112"/>
      <c r="K631" s="112"/>
      <c r="L631" s="134"/>
      <c r="M631" s="112"/>
      <c r="N631" s="134"/>
      <c r="O631" s="112"/>
      <c r="P631" s="134"/>
      <c r="Q631" s="134"/>
      <c r="R631" s="134"/>
      <c r="S631" s="134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255">
        <f t="shared" si="249"/>
        <v>0</v>
      </c>
      <c r="AE631" s="343">
        <v>1.57</v>
      </c>
      <c r="AF631" s="261">
        <f t="shared" si="250"/>
        <v>0</v>
      </c>
      <c r="AG631" s="361"/>
      <c r="AH631" s="221"/>
      <c r="AN631"/>
      <c r="AO631"/>
    </row>
    <row r="632" spans="1:41" s="1" customFormat="1" ht="35.1" customHeight="1" thickBot="1">
      <c r="A632" s="467"/>
      <c r="B632" s="404" t="s">
        <v>127</v>
      </c>
      <c r="C632" s="117" t="s">
        <v>881</v>
      </c>
      <c r="D632" s="150">
        <v>20</v>
      </c>
      <c r="E632" s="19"/>
      <c r="F632" s="58"/>
      <c r="G632" s="58"/>
      <c r="H632" s="126"/>
      <c r="I632" s="126"/>
      <c r="J632" s="112"/>
      <c r="K632" s="112"/>
      <c r="L632" s="134"/>
      <c r="M632" s="112"/>
      <c r="N632" s="134"/>
      <c r="O632" s="112"/>
      <c r="P632" s="134"/>
      <c r="Q632" s="134"/>
      <c r="R632" s="134"/>
      <c r="S632" s="134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255">
        <f t="shared" si="249"/>
        <v>0</v>
      </c>
      <c r="AE632" s="343">
        <v>2.04</v>
      </c>
      <c r="AF632" s="261">
        <f t="shared" si="250"/>
        <v>0</v>
      </c>
      <c r="AG632" s="361"/>
      <c r="AH632" s="221"/>
      <c r="AN632"/>
      <c r="AO632"/>
    </row>
    <row r="633" spans="1:41" s="1" customFormat="1" ht="35.1" customHeight="1" thickBot="1">
      <c r="A633" s="467"/>
      <c r="B633" s="404" t="s">
        <v>128</v>
      </c>
      <c r="C633" s="117" t="s">
        <v>882</v>
      </c>
      <c r="D633" s="150">
        <v>10</v>
      </c>
      <c r="E633" s="19"/>
      <c r="F633" s="58"/>
      <c r="G633" s="58"/>
      <c r="H633" s="126"/>
      <c r="I633" s="126"/>
      <c r="J633" s="112"/>
      <c r="K633" s="112"/>
      <c r="L633" s="134"/>
      <c r="M633" s="112"/>
      <c r="N633" s="134"/>
      <c r="O633" s="112"/>
      <c r="P633" s="134"/>
      <c r="Q633" s="134"/>
      <c r="R633" s="134"/>
      <c r="S633" s="134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255">
        <f t="shared" si="249"/>
        <v>0</v>
      </c>
      <c r="AE633" s="343">
        <v>2.73</v>
      </c>
      <c r="AF633" s="261">
        <f t="shared" si="250"/>
        <v>0</v>
      </c>
      <c r="AG633" s="361"/>
      <c r="AH633" s="221"/>
      <c r="AN633"/>
      <c r="AO633"/>
    </row>
    <row r="634" spans="1:41" s="1" customFormat="1" ht="35.1" customHeight="1" thickBot="1">
      <c r="A634" s="467"/>
      <c r="B634" s="404" t="s">
        <v>129</v>
      </c>
      <c r="C634" s="117" t="s">
        <v>883</v>
      </c>
      <c r="D634" s="182">
        <v>10</v>
      </c>
      <c r="E634" s="19"/>
      <c r="F634" s="58"/>
      <c r="G634" s="58"/>
      <c r="H634" s="126"/>
      <c r="I634" s="126"/>
      <c r="J634" s="112"/>
      <c r="K634" s="130"/>
      <c r="L634" s="128"/>
      <c r="M634" s="112"/>
      <c r="N634" s="134"/>
      <c r="O634" s="112"/>
      <c r="P634" s="128"/>
      <c r="Q634" s="134"/>
      <c r="R634" s="134"/>
      <c r="S634" s="134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255">
        <f t="shared" si="249"/>
        <v>0</v>
      </c>
      <c r="AE634" s="343">
        <v>4.09</v>
      </c>
      <c r="AF634" s="261">
        <f t="shared" si="250"/>
        <v>0</v>
      </c>
      <c r="AG634" s="361"/>
      <c r="AH634" s="221"/>
      <c r="AN634"/>
      <c r="AO634"/>
    </row>
    <row r="635" spans="1:41" s="1" customFormat="1" ht="35.1" customHeight="1" thickBot="1">
      <c r="A635" s="467"/>
      <c r="B635" s="404" t="s">
        <v>130</v>
      </c>
      <c r="C635" s="117" t="s">
        <v>884</v>
      </c>
      <c r="D635" s="182">
        <v>10</v>
      </c>
      <c r="E635" s="19"/>
      <c r="F635" s="58"/>
      <c r="G635" s="58"/>
      <c r="H635" s="126"/>
      <c r="I635" s="126"/>
      <c r="J635" s="112"/>
      <c r="K635" s="135"/>
      <c r="L635" s="112"/>
      <c r="M635" s="112"/>
      <c r="N635" s="134"/>
      <c r="O635" s="112"/>
      <c r="P635" s="112"/>
      <c r="Q635" s="134"/>
      <c r="R635" s="134"/>
      <c r="S635" s="134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255">
        <f t="shared" si="249"/>
        <v>0</v>
      </c>
      <c r="AE635" s="343">
        <v>5.42</v>
      </c>
      <c r="AF635" s="261">
        <f t="shared" si="250"/>
        <v>0</v>
      </c>
      <c r="AG635" s="361"/>
      <c r="AH635" s="221"/>
      <c r="AN635"/>
      <c r="AO635"/>
    </row>
    <row r="636" spans="1:41" s="1" customFormat="1" ht="35.1" customHeight="1" thickBot="1">
      <c r="A636" s="467"/>
      <c r="B636" s="404" t="s">
        <v>131</v>
      </c>
      <c r="C636" s="117" t="s">
        <v>885</v>
      </c>
      <c r="D636" s="182">
        <v>10</v>
      </c>
      <c r="E636" s="19"/>
      <c r="F636" s="58"/>
      <c r="G636" s="58"/>
      <c r="H636" s="126"/>
      <c r="I636" s="126"/>
      <c r="J636" s="112"/>
      <c r="K636" s="134"/>
      <c r="L636" s="112"/>
      <c r="M636" s="134"/>
      <c r="N636" s="134"/>
      <c r="O636" s="134"/>
      <c r="P636" s="112"/>
      <c r="Q636" s="134"/>
      <c r="R636" s="134"/>
      <c r="S636" s="134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255">
        <f t="shared" si="249"/>
        <v>0</v>
      </c>
      <c r="AE636" s="343">
        <v>8.0500000000000007</v>
      </c>
      <c r="AF636" s="261">
        <f t="shared" si="250"/>
        <v>0</v>
      </c>
      <c r="AG636" s="361"/>
      <c r="AH636" s="221"/>
      <c r="AN636"/>
      <c r="AO636"/>
    </row>
    <row r="637" spans="1:41" s="1" customFormat="1" ht="35.1" customHeight="1" thickBot="1">
      <c r="A637" s="467"/>
      <c r="B637" s="404" t="s">
        <v>132</v>
      </c>
      <c r="C637" s="117" t="s">
        <v>886</v>
      </c>
      <c r="D637" s="182">
        <v>10</v>
      </c>
      <c r="E637" s="19"/>
      <c r="F637" s="58"/>
      <c r="G637" s="58"/>
      <c r="H637" s="126"/>
      <c r="I637" s="126"/>
      <c r="J637" s="112"/>
      <c r="K637" s="127"/>
      <c r="L637" s="134"/>
      <c r="M637" s="134"/>
      <c r="N637" s="134"/>
      <c r="O637" s="134"/>
      <c r="P637" s="134"/>
      <c r="Q637" s="134"/>
      <c r="R637" s="134"/>
      <c r="S637" s="134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255">
        <f t="shared" si="249"/>
        <v>0</v>
      </c>
      <c r="AE637" s="343">
        <v>11.1</v>
      </c>
      <c r="AF637" s="261">
        <f t="shared" si="250"/>
        <v>0</v>
      </c>
      <c r="AG637" s="361"/>
      <c r="AH637" s="221"/>
      <c r="AN637"/>
      <c r="AO637"/>
    </row>
    <row r="638" spans="1:41" s="1" customFormat="1" ht="35.1" customHeight="1" thickBot="1">
      <c r="A638" s="467"/>
      <c r="B638" s="404" t="s">
        <v>133</v>
      </c>
      <c r="C638" s="117" t="s">
        <v>887</v>
      </c>
      <c r="D638" s="182">
        <v>5</v>
      </c>
      <c r="E638" s="19"/>
      <c r="F638" s="58"/>
      <c r="G638" s="256"/>
      <c r="H638" s="134"/>
      <c r="I638" s="134"/>
      <c r="J638" s="134"/>
      <c r="K638" s="127"/>
      <c r="L638" s="134"/>
      <c r="M638" s="134"/>
      <c r="N638" s="134"/>
      <c r="O638" s="134"/>
      <c r="P638" s="134"/>
      <c r="Q638" s="134"/>
      <c r="R638" s="134"/>
      <c r="S638" s="134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255">
        <f t="shared" si="249"/>
        <v>0</v>
      </c>
      <c r="AE638" s="343">
        <v>16.260000000000002</v>
      </c>
      <c r="AF638" s="261">
        <f t="shared" si="250"/>
        <v>0</v>
      </c>
      <c r="AG638" s="361"/>
      <c r="AH638" s="221"/>
      <c r="AN638"/>
      <c r="AO638"/>
    </row>
    <row r="639" spans="1:41" s="193" customFormat="1" ht="50.1" customHeight="1" thickBot="1">
      <c r="A639" s="468" t="s">
        <v>476</v>
      </c>
      <c r="B639" s="469"/>
      <c r="C639" s="470"/>
      <c r="D639" s="477" t="s">
        <v>477</v>
      </c>
      <c r="E639" s="77"/>
      <c r="F639" s="91" t="s">
        <v>64</v>
      </c>
      <c r="G639" s="91" t="s">
        <v>480</v>
      </c>
      <c r="H639" s="91" t="s">
        <v>482</v>
      </c>
      <c r="I639" s="126"/>
      <c r="J639" s="126"/>
      <c r="K639" s="126"/>
      <c r="L639" s="126"/>
      <c r="M639" s="134"/>
      <c r="N639" s="126"/>
      <c r="O639" s="126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32" t="s">
        <v>2</v>
      </c>
      <c r="AE639" s="341" t="s">
        <v>312</v>
      </c>
      <c r="AF639" s="260" t="s">
        <v>313</v>
      </c>
      <c r="AG639" s="361"/>
      <c r="AH639" s="221"/>
      <c r="AN639"/>
      <c r="AO639"/>
    </row>
    <row r="640" spans="1:41" s="193" customFormat="1" ht="50.1" customHeight="1" thickBot="1">
      <c r="A640" s="471"/>
      <c r="B640" s="472"/>
      <c r="C640" s="473"/>
      <c r="D640" s="478"/>
      <c r="E640" s="78"/>
      <c r="F640" s="92" t="s">
        <v>12</v>
      </c>
      <c r="G640" s="92" t="s">
        <v>4</v>
      </c>
      <c r="H640" s="92" t="s">
        <v>5</v>
      </c>
      <c r="I640" s="126"/>
      <c r="J640" s="126"/>
      <c r="K640" s="134"/>
      <c r="L640" s="134"/>
      <c r="M640" s="134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33"/>
      <c r="AE640" s="343"/>
      <c r="AF640" s="265"/>
      <c r="AG640" s="361"/>
      <c r="AH640" s="221"/>
      <c r="AN640"/>
      <c r="AO640"/>
    </row>
    <row r="641" spans="1:41" ht="45" customHeight="1" thickBot="1">
      <c r="A641" s="474"/>
      <c r="B641" s="475"/>
      <c r="C641" s="476"/>
      <c r="D641" s="479"/>
      <c r="E641" s="79"/>
      <c r="F641" s="7"/>
      <c r="G641" s="13"/>
      <c r="H641" s="7"/>
      <c r="I641" s="126"/>
      <c r="J641" s="126"/>
      <c r="K641" s="134"/>
      <c r="L641" s="134"/>
      <c r="M641" s="112"/>
      <c r="N641" s="112"/>
      <c r="O641" s="112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33">
        <f>SUM(AD642:AD657)</f>
        <v>0</v>
      </c>
      <c r="AE641" s="33"/>
      <c r="AF641" s="445">
        <f t="shared" ref="AF641" si="251">SUM(AF642:AF657)</f>
        <v>0</v>
      </c>
      <c r="AG641" s="444">
        <f>AF641</f>
        <v>0</v>
      </c>
      <c r="AH641" s="221"/>
    </row>
    <row r="642" spans="1:41" s="1" customFormat="1" ht="35.1" customHeight="1" thickBot="1">
      <c r="A642" s="428"/>
      <c r="B642" s="404" t="s">
        <v>311</v>
      </c>
      <c r="C642" s="117" t="s">
        <v>930</v>
      </c>
      <c r="D642" s="150">
        <v>25</v>
      </c>
      <c r="E642" s="69"/>
      <c r="F642" s="58"/>
      <c r="G642" s="58"/>
      <c r="H642" s="58"/>
      <c r="I642" s="127"/>
      <c r="J642" s="134"/>
      <c r="K642" s="134"/>
      <c r="L642" s="112"/>
      <c r="M642" s="127"/>
      <c r="N642" s="127"/>
      <c r="O642" s="127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255">
        <f t="shared" ref="AD642:AD657" si="252">SUM(ROUNDUP(F642/D642,0),ROUNDUP(G642/D642,0),ROUNDUP(H642/D642,0),ROUNDUP(I642/D642,0),ROUNDUP(J642/D642,0),ROUNDUP(K642/D642,0),ROUNDUP(L642/D642,0),ROUNDUP(M642/D642,0),ROUNDUP(N642/D642,0),ROUNDUP(O642/D642,0),ROUNDUP(P642/D642,0),ROUNDUP(Q642/D642,0),ROUNDUP(R642/D642,0),ROUNDUP(S642/D642,0),ROUNDUP(T642/D642,0),ROUNDUP(U642/D642,0),ROUNDUP(V642/D642,0),ROUNDUP(W642/D642,0),ROUNDUP(X642/D642,0),ROUNDUP(Y642/D642,0),ROUNDUP(Z642/D642,0),ROUNDUP(AA642/D642,0),ROUNDUP(AB642/D642,0),ROUNDUP(AC642/D642,0))*D642</f>
        <v>0</v>
      </c>
      <c r="AE642" s="343">
        <v>0.33</v>
      </c>
      <c r="AF642" s="261">
        <f t="shared" ref="AF642:AF657" si="253">AD642*AE642</f>
        <v>0</v>
      </c>
      <c r="AG642" s="361"/>
      <c r="AH642" s="221"/>
      <c r="AN642"/>
      <c r="AO642"/>
    </row>
    <row r="643" spans="1:41" s="1" customFormat="1" ht="35.1" customHeight="1" thickBot="1">
      <c r="A643" s="491"/>
      <c r="B643" s="404" t="s">
        <v>43</v>
      </c>
      <c r="C643" s="117" t="s">
        <v>931</v>
      </c>
      <c r="D643" s="150">
        <v>25</v>
      </c>
      <c r="E643" s="19"/>
      <c r="F643" s="58"/>
      <c r="G643" s="58"/>
      <c r="H643" s="58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255">
        <f t="shared" si="252"/>
        <v>0</v>
      </c>
      <c r="AE643" s="343">
        <v>0.39</v>
      </c>
      <c r="AF643" s="261">
        <f t="shared" si="253"/>
        <v>0</v>
      </c>
      <c r="AG643" s="361"/>
      <c r="AH643" s="221"/>
      <c r="AN643"/>
      <c r="AO643"/>
    </row>
    <row r="644" spans="1:41" s="1" customFormat="1" ht="35.1" customHeight="1" thickBot="1">
      <c r="A644" s="491"/>
      <c r="B644" s="404" t="s">
        <v>44</v>
      </c>
      <c r="C644" s="117" t="s">
        <v>932</v>
      </c>
      <c r="D644" s="150">
        <v>25</v>
      </c>
      <c r="E644" s="19"/>
      <c r="F644" s="58"/>
      <c r="G644" s="58"/>
      <c r="H644" s="58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255">
        <f t="shared" si="252"/>
        <v>0</v>
      </c>
      <c r="AE644" s="343">
        <v>0.47</v>
      </c>
      <c r="AF644" s="261">
        <f t="shared" si="253"/>
        <v>0</v>
      </c>
      <c r="AG644" s="361"/>
      <c r="AH644" s="221"/>
      <c r="AN644"/>
      <c r="AO644"/>
    </row>
    <row r="645" spans="1:41" s="1" customFormat="1" ht="35.1" customHeight="1" thickBot="1">
      <c r="A645" s="491"/>
      <c r="B645" s="404" t="s">
        <v>284</v>
      </c>
      <c r="C645" s="117" t="s">
        <v>933</v>
      </c>
      <c r="D645" s="150">
        <v>25</v>
      </c>
      <c r="E645" s="19"/>
      <c r="F645" s="58"/>
      <c r="G645" s="58"/>
      <c r="H645" s="58"/>
      <c r="I645" s="134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255">
        <f t="shared" si="252"/>
        <v>0</v>
      </c>
      <c r="AE645" s="343">
        <v>0.56000000000000005</v>
      </c>
      <c r="AF645" s="261">
        <f t="shared" si="253"/>
        <v>0</v>
      </c>
      <c r="AG645" s="361"/>
      <c r="AH645" s="221"/>
      <c r="AN645"/>
      <c r="AO645"/>
    </row>
    <row r="646" spans="1:41" s="1" customFormat="1" ht="35.1" customHeight="1" thickBot="1">
      <c r="A646" s="491"/>
      <c r="B646" s="404" t="s">
        <v>45</v>
      </c>
      <c r="C646" s="117" t="s">
        <v>934</v>
      </c>
      <c r="D646" s="150">
        <v>25</v>
      </c>
      <c r="E646" s="19"/>
      <c r="F646" s="58"/>
      <c r="G646" s="58"/>
      <c r="H646" s="58"/>
      <c r="I646" s="134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255">
        <f t="shared" si="252"/>
        <v>0</v>
      </c>
      <c r="AE646" s="343">
        <v>0.64</v>
      </c>
      <c r="AF646" s="261">
        <f t="shared" si="253"/>
        <v>0</v>
      </c>
      <c r="AG646" s="361"/>
      <c r="AH646" s="221"/>
      <c r="AN646"/>
      <c r="AO646"/>
    </row>
    <row r="647" spans="1:41" s="1" customFormat="1" ht="35.1" customHeight="1" thickBot="1">
      <c r="A647" s="491"/>
      <c r="B647" s="404" t="s">
        <v>46</v>
      </c>
      <c r="C647" s="117" t="s">
        <v>935</v>
      </c>
      <c r="D647" s="150">
        <v>25</v>
      </c>
      <c r="E647" s="19"/>
      <c r="F647" s="58"/>
      <c r="G647" s="58"/>
      <c r="H647" s="58"/>
      <c r="I647" s="134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255">
        <f t="shared" si="252"/>
        <v>0</v>
      </c>
      <c r="AE647" s="343">
        <v>0.73</v>
      </c>
      <c r="AF647" s="261">
        <f t="shared" si="253"/>
        <v>0</v>
      </c>
      <c r="AG647" s="361"/>
      <c r="AH647" s="221"/>
      <c r="AN647"/>
      <c r="AO647"/>
    </row>
    <row r="648" spans="1:41" s="1" customFormat="1" ht="35.1" customHeight="1" thickBot="1">
      <c r="A648" s="491"/>
      <c r="B648" s="404" t="s">
        <v>47</v>
      </c>
      <c r="C648" s="117" t="s">
        <v>936</v>
      </c>
      <c r="D648" s="150">
        <v>25</v>
      </c>
      <c r="E648" s="19"/>
      <c r="F648" s="58"/>
      <c r="G648" s="58"/>
      <c r="H648" s="58"/>
      <c r="I648" s="134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255">
        <f t="shared" si="252"/>
        <v>0</v>
      </c>
      <c r="AE648" s="343">
        <v>0.94</v>
      </c>
      <c r="AF648" s="261">
        <f t="shared" si="253"/>
        <v>0</v>
      </c>
      <c r="AG648" s="361"/>
      <c r="AH648" s="221"/>
      <c r="AN648"/>
      <c r="AO648"/>
    </row>
    <row r="649" spans="1:41" s="1" customFormat="1" ht="35.1" customHeight="1" thickBot="1">
      <c r="A649" s="491"/>
      <c r="B649" s="404" t="s">
        <v>48</v>
      </c>
      <c r="C649" s="117" t="s">
        <v>937</v>
      </c>
      <c r="D649" s="150">
        <v>25</v>
      </c>
      <c r="E649" s="19"/>
      <c r="F649" s="58"/>
      <c r="G649" s="58"/>
      <c r="H649" s="58"/>
      <c r="I649" s="134"/>
      <c r="J649" s="127"/>
      <c r="K649" s="127"/>
      <c r="L649" s="127"/>
      <c r="M649" s="126"/>
      <c r="N649" s="126"/>
      <c r="O649" s="126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255">
        <f t="shared" si="252"/>
        <v>0</v>
      </c>
      <c r="AE649" s="343">
        <v>1.1399999999999999</v>
      </c>
      <c r="AF649" s="261">
        <f t="shared" si="253"/>
        <v>0</v>
      </c>
      <c r="AG649" s="361"/>
      <c r="AH649" s="221"/>
      <c r="AN649"/>
      <c r="AO649"/>
    </row>
    <row r="650" spans="1:41" s="1" customFormat="1" ht="35.1" customHeight="1" thickBot="1">
      <c r="A650" s="491"/>
      <c r="B650" s="404" t="s">
        <v>238</v>
      </c>
      <c r="C650" s="117" t="s">
        <v>938</v>
      </c>
      <c r="D650" s="150">
        <v>25</v>
      </c>
      <c r="E650" s="19"/>
      <c r="F650" s="58"/>
      <c r="G650" s="58"/>
      <c r="H650" s="58"/>
      <c r="I650" s="134"/>
      <c r="J650" s="134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255">
        <f t="shared" si="252"/>
        <v>0</v>
      </c>
      <c r="AE650" s="343">
        <v>1.44</v>
      </c>
      <c r="AF650" s="261">
        <f t="shared" si="253"/>
        <v>0</v>
      </c>
      <c r="AG650" s="361"/>
      <c r="AH650" s="221"/>
      <c r="AN650"/>
      <c r="AO650"/>
    </row>
    <row r="651" spans="1:41" s="1" customFormat="1" ht="35.1" customHeight="1" thickBot="1">
      <c r="A651" s="491"/>
      <c r="B651" s="404" t="s">
        <v>239</v>
      </c>
      <c r="C651" s="117" t="s">
        <v>939</v>
      </c>
      <c r="D651" s="150">
        <v>25</v>
      </c>
      <c r="E651" s="19"/>
      <c r="F651" s="58"/>
      <c r="G651" s="58"/>
      <c r="H651" s="58"/>
      <c r="I651" s="134"/>
      <c r="J651" s="134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255">
        <f t="shared" si="252"/>
        <v>0</v>
      </c>
      <c r="AE651" s="343">
        <v>1.77</v>
      </c>
      <c r="AF651" s="261">
        <f t="shared" si="253"/>
        <v>0</v>
      </c>
      <c r="AG651" s="361"/>
      <c r="AH651" s="221"/>
      <c r="AN651"/>
      <c r="AO651"/>
    </row>
    <row r="652" spans="1:41" s="1" customFormat="1" ht="35.1" customHeight="1" thickBot="1">
      <c r="A652" s="491"/>
      <c r="B652" s="404" t="s">
        <v>240</v>
      </c>
      <c r="C652" s="117" t="s">
        <v>940</v>
      </c>
      <c r="D652" s="150">
        <v>25</v>
      </c>
      <c r="E652" s="19"/>
      <c r="F652" s="58"/>
      <c r="G652" s="58"/>
      <c r="H652" s="58"/>
      <c r="I652" s="134"/>
      <c r="J652" s="134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255">
        <f t="shared" si="252"/>
        <v>0</v>
      </c>
      <c r="AE652" s="343">
        <v>2.2999999999999998</v>
      </c>
      <c r="AF652" s="261">
        <f t="shared" si="253"/>
        <v>0</v>
      </c>
      <c r="AG652" s="361"/>
      <c r="AH652" s="221"/>
      <c r="AN652"/>
      <c r="AO652"/>
    </row>
    <row r="653" spans="1:41" s="1" customFormat="1" ht="35.1" customHeight="1" thickBot="1">
      <c r="A653" s="491"/>
      <c r="B653" s="404" t="s">
        <v>241</v>
      </c>
      <c r="C653" s="117" t="s">
        <v>941</v>
      </c>
      <c r="D653" s="150">
        <v>25</v>
      </c>
      <c r="E653" s="19"/>
      <c r="F653" s="58"/>
      <c r="G653" s="58"/>
      <c r="H653" s="58"/>
      <c r="I653" s="128"/>
      <c r="J653" s="134"/>
      <c r="K653" s="126"/>
      <c r="L653" s="126"/>
      <c r="M653" s="112"/>
      <c r="N653" s="112"/>
      <c r="O653" s="134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255">
        <f t="shared" si="252"/>
        <v>0</v>
      </c>
      <c r="AE653" s="343">
        <v>2.66</v>
      </c>
      <c r="AF653" s="261">
        <f t="shared" si="253"/>
        <v>0</v>
      </c>
      <c r="AG653" s="361"/>
      <c r="AH653" s="221"/>
      <c r="AN653"/>
      <c r="AO653"/>
    </row>
    <row r="654" spans="1:41" s="1" customFormat="1" ht="35.1" customHeight="1" thickBot="1">
      <c r="A654" s="491"/>
      <c r="B654" s="404" t="s">
        <v>242</v>
      </c>
      <c r="C654" s="117" t="s">
        <v>942</v>
      </c>
      <c r="D654" s="150">
        <v>25</v>
      </c>
      <c r="E654" s="19"/>
      <c r="F654" s="58"/>
      <c r="G654" s="58"/>
      <c r="H654" s="58"/>
      <c r="I654" s="127"/>
      <c r="J654" s="127"/>
      <c r="K654" s="127"/>
      <c r="L654" s="135"/>
      <c r="M654" s="112"/>
      <c r="N654" s="112"/>
      <c r="O654" s="134"/>
      <c r="P654" s="112"/>
      <c r="Q654" s="112"/>
      <c r="R654" s="134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255">
        <f t="shared" si="252"/>
        <v>0</v>
      </c>
      <c r="AE654" s="343">
        <v>3.43</v>
      </c>
      <c r="AF654" s="261">
        <f t="shared" si="253"/>
        <v>0</v>
      </c>
      <c r="AG654" s="361"/>
      <c r="AH654" s="221"/>
      <c r="AN654"/>
      <c r="AO654"/>
    </row>
    <row r="655" spans="1:41" s="1" customFormat="1" ht="35.1" customHeight="1" thickBot="1">
      <c r="A655" s="491"/>
      <c r="B655" s="404" t="s">
        <v>243</v>
      </c>
      <c r="C655" s="117" t="s">
        <v>943</v>
      </c>
      <c r="D655" s="150">
        <v>25</v>
      </c>
      <c r="E655" s="19"/>
      <c r="F655" s="58"/>
      <c r="G655" s="58"/>
      <c r="H655" s="58"/>
      <c r="I655" s="127"/>
      <c r="J655" s="127"/>
      <c r="K655" s="127"/>
      <c r="L655" s="134"/>
      <c r="M655" s="134"/>
      <c r="N655" s="134"/>
      <c r="O655" s="134"/>
      <c r="P655" s="112"/>
      <c r="Q655" s="112"/>
      <c r="R655" s="134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255">
        <f t="shared" si="252"/>
        <v>0</v>
      </c>
      <c r="AE655" s="343">
        <v>3.97</v>
      </c>
      <c r="AF655" s="261">
        <f t="shared" si="253"/>
        <v>0</v>
      </c>
      <c r="AG655" s="361"/>
      <c r="AH655" s="221"/>
      <c r="AN655"/>
      <c r="AO655"/>
    </row>
    <row r="656" spans="1:41" s="1" customFormat="1" ht="35.1" customHeight="1" thickBot="1">
      <c r="A656" s="491"/>
      <c r="B656" s="404" t="s">
        <v>244</v>
      </c>
      <c r="C656" s="117" t="s">
        <v>944</v>
      </c>
      <c r="D656" s="150">
        <v>25</v>
      </c>
      <c r="E656" s="19"/>
      <c r="F656" s="58"/>
      <c r="G656" s="58"/>
      <c r="H656" s="58"/>
      <c r="I656" s="127"/>
      <c r="J656" s="127"/>
      <c r="K656" s="127"/>
      <c r="L656" s="112"/>
      <c r="M656" s="134"/>
      <c r="N656" s="134"/>
      <c r="O656" s="134"/>
      <c r="P656" s="134"/>
      <c r="Q656" s="134"/>
      <c r="R656" s="134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255">
        <f t="shared" si="252"/>
        <v>0</v>
      </c>
      <c r="AE656" s="343">
        <v>5.49</v>
      </c>
      <c r="AF656" s="261">
        <f t="shared" si="253"/>
        <v>0</v>
      </c>
      <c r="AG656" s="361"/>
      <c r="AH656" s="221"/>
      <c r="AN656"/>
      <c r="AO656"/>
    </row>
    <row r="657" spans="1:41" s="193" customFormat="1" ht="35.1" customHeight="1" thickBot="1">
      <c r="A657" s="492"/>
      <c r="B657" s="404" t="s">
        <v>245</v>
      </c>
      <c r="C657" s="117" t="s">
        <v>945</v>
      </c>
      <c r="D657" s="150">
        <v>10</v>
      </c>
      <c r="E657" s="19"/>
      <c r="F657" s="58"/>
      <c r="G657" s="58"/>
      <c r="H657" s="58"/>
      <c r="I657" s="127"/>
      <c r="J657" s="127"/>
      <c r="K657" s="127"/>
      <c r="L657" s="112"/>
      <c r="M657" s="127"/>
      <c r="N657" s="134"/>
      <c r="O657" s="134"/>
      <c r="P657" s="134"/>
      <c r="Q657" s="134"/>
      <c r="R657" s="134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255">
        <f t="shared" si="252"/>
        <v>0</v>
      </c>
      <c r="AE657" s="343">
        <v>10.199999999999999</v>
      </c>
      <c r="AF657" s="261">
        <f t="shared" si="253"/>
        <v>0</v>
      </c>
      <c r="AG657" s="361"/>
      <c r="AH657" s="221"/>
      <c r="AN657"/>
      <c r="AO657"/>
    </row>
    <row r="658" spans="1:41" s="193" customFormat="1" ht="50.1" customHeight="1" thickBot="1">
      <c r="A658" s="468" t="s">
        <v>476</v>
      </c>
      <c r="B658" s="469"/>
      <c r="C658" s="470"/>
      <c r="D658" s="477" t="s">
        <v>477</v>
      </c>
      <c r="E658" s="77"/>
      <c r="F658" s="91" t="s">
        <v>64</v>
      </c>
      <c r="G658" s="91" t="s">
        <v>482</v>
      </c>
      <c r="H658" s="130"/>
      <c r="I658" s="130"/>
      <c r="J658" s="130"/>
      <c r="K658" s="127"/>
      <c r="L658" s="127"/>
      <c r="M658" s="127"/>
      <c r="N658" s="134"/>
      <c r="O658" s="134"/>
      <c r="P658" s="134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32" t="s">
        <v>2</v>
      </c>
      <c r="AE658" s="341" t="s">
        <v>312</v>
      </c>
      <c r="AF658" s="260" t="s">
        <v>313</v>
      </c>
      <c r="AG658" s="361"/>
      <c r="AH658" s="221"/>
      <c r="AN658"/>
      <c r="AO658"/>
    </row>
    <row r="659" spans="1:41" ht="50.1" customHeight="1" thickBot="1">
      <c r="A659" s="471"/>
      <c r="B659" s="472"/>
      <c r="C659" s="473"/>
      <c r="D659" s="478"/>
      <c r="E659" s="78"/>
      <c r="F659" s="92" t="s">
        <v>12</v>
      </c>
      <c r="G659" s="92" t="s">
        <v>5</v>
      </c>
      <c r="H659" s="135"/>
      <c r="I659" s="135"/>
      <c r="J659" s="135"/>
      <c r="K659" s="127"/>
      <c r="L659" s="127"/>
      <c r="M659" s="127"/>
      <c r="N659" s="134"/>
      <c r="O659" s="134"/>
      <c r="P659" s="134"/>
      <c r="Q659" s="134"/>
      <c r="R659" s="134"/>
      <c r="S659" s="134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33"/>
      <c r="AE659" s="343"/>
      <c r="AF659" s="265"/>
      <c r="AG659" s="361"/>
      <c r="AH659" s="221"/>
    </row>
    <row r="660" spans="1:41" ht="43.5" customHeight="1" thickBot="1">
      <c r="A660" s="474"/>
      <c r="B660" s="475"/>
      <c r="C660" s="476"/>
      <c r="D660" s="479"/>
      <c r="E660" s="79"/>
      <c r="F660" s="7"/>
      <c r="G660" s="13"/>
      <c r="H660" s="134"/>
      <c r="I660" s="134"/>
      <c r="J660" s="134"/>
      <c r="K660" s="127"/>
      <c r="L660" s="127"/>
      <c r="M660" s="127"/>
      <c r="N660" s="134"/>
      <c r="O660" s="134"/>
      <c r="P660" s="134"/>
      <c r="Q660" s="134"/>
      <c r="R660" s="134"/>
      <c r="S660" s="134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33">
        <f>SUM(AD661:AD672)</f>
        <v>0</v>
      </c>
      <c r="AE660" s="33"/>
      <c r="AF660" s="445">
        <f t="shared" ref="AF660" si="254">SUM(AF661:AF672)</f>
        <v>0</v>
      </c>
      <c r="AG660" s="444">
        <f>AF660</f>
        <v>0</v>
      </c>
      <c r="AH660" s="221"/>
    </row>
    <row r="661" spans="1:41" ht="35.1" customHeight="1" thickBot="1">
      <c r="A661" s="467"/>
      <c r="B661" s="404" t="s">
        <v>227</v>
      </c>
      <c r="C661" s="117" t="s">
        <v>919</v>
      </c>
      <c r="D661" s="150">
        <v>50</v>
      </c>
      <c r="E661" s="19"/>
      <c r="F661" s="58"/>
      <c r="G661" s="140"/>
      <c r="H661" s="127"/>
      <c r="I661" s="127"/>
      <c r="J661" s="127"/>
      <c r="K661" s="127"/>
      <c r="L661" s="127"/>
      <c r="M661" s="127"/>
      <c r="N661" s="134"/>
      <c r="O661" s="134"/>
      <c r="P661" s="134"/>
      <c r="Q661" s="134"/>
      <c r="R661" s="134"/>
      <c r="S661" s="134"/>
      <c r="T661" s="134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255">
        <f t="shared" ref="AD661:AD672" si="255">SUM(ROUNDUP(F661/D661,0),ROUNDUP(G661/D661,0),ROUNDUP(H661/D661,0),ROUNDUP(I661/D661,0),ROUNDUP(J661/D661,0),ROUNDUP(K661/D661,0),ROUNDUP(L661/D661,0),ROUNDUP(M661/D661,0),ROUNDUP(N661/D661,0),ROUNDUP(O661/D661,0),ROUNDUP(P661/D661,0),ROUNDUP(Q661/D661,0),ROUNDUP(R661/D661,0),ROUNDUP(S661/D661,0),ROUNDUP(T661/D661,0),ROUNDUP(U661/D661,0),ROUNDUP(V661/D661,0),ROUNDUP(W661/D661,0),ROUNDUP(X661/D661,0),ROUNDUP(Y661/D661,0),ROUNDUP(Z661/D661,0),ROUNDUP(AA661/D661,0),ROUNDUP(AB661/D661,0),ROUNDUP(AC661/D661,0))*D661</f>
        <v>0</v>
      </c>
      <c r="AE661" s="343">
        <v>0.69</v>
      </c>
      <c r="AF661" s="261">
        <f t="shared" ref="AF661:AF666" si="256">AD661*AE661</f>
        <v>0</v>
      </c>
      <c r="AG661" s="361"/>
      <c r="AH661" s="221"/>
    </row>
    <row r="662" spans="1:41" ht="35.1" customHeight="1" thickBot="1">
      <c r="A662" s="467"/>
      <c r="B662" s="404" t="s">
        <v>228</v>
      </c>
      <c r="C662" s="117" t="s">
        <v>920</v>
      </c>
      <c r="D662" s="150">
        <v>50</v>
      </c>
      <c r="E662" s="19"/>
      <c r="F662" s="58"/>
      <c r="G662" s="140"/>
      <c r="H662" s="127"/>
      <c r="I662" s="127"/>
      <c r="J662" s="127"/>
      <c r="K662" s="127"/>
      <c r="L662" s="127"/>
      <c r="M662" s="127"/>
      <c r="N662" s="134"/>
      <c r="O662" s="134"/>
      <c r="P662" s="134"/>
      <c r="Q662" s="134"/>
      <c r="R662" s="134"/>
      <c r="S662" s="134"/>
      <c r="T662" s="134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255">
        <f t="shared" si="255"/>
        <v>0</v>
      </c>
      <c r="AE662" s="343">
        <v>0.77</v>
      </c>
      <c r="AF662" s="261">
        <f t="shared" si="256"/>
        <v>0</v>
      </c>
      <c r="AG662" s="361"/>
      <c r="AH662" s="221"/>
    </row>
    <row r="663" spans="1:41" ht="35.1" customHeight="1" thickBot="1">
      <c r="A663" s="467"/>
      <c r="B663" s="404" t="s">
        <v>229</v>
      </c>
      <c r="C663" s="117" t="s">
        <v>921</v>
      </c>
      <c r="D663" s="150">
        <v>50</v>
      </c>
      <c r="E663" s="19"/>
      <c r="F663" s="58"/>
      <c r="G663" s="140"/>
      <c r="H663" s="127"/>
      <c r="I663" s="127"/>
      <c r="J663" s="127"/>
      <c r="K663" s="127"/>
      <c r="L663" s="127"/>
      <c r="M663" s="134"/>
      <c r="N663" s="134"/>
      <c r="O663" s="134"/>
      <c r="P663" s="134"/>
      <c r="Q663" s="134"/>
      <c r="R663" s="134"/>
      <c r="S663" s="134"/>
      <c r="T663" s="134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255">
        <f t="shared" si="255"/>
        <v>0</v>
      </c>
      <c r="AE663" s="343">
        <v>0.89</v>
      </c>
      <c r="AF663" s="261">
        <f t="shared" si="256"/>
        <v>0</v>
      </c>
      <c r="AG663" s="361"/>
      <c r="AH663" s="221"/>
    </row>
    <row r="664" spans="1:41" ht="35.1" customHeight="1" thickBot="1">
      <c r="A664" s="467"/>
      <c r="B664" s="404" t="s">
        <v>230</v>
      </c>
      <c r="C664" s="117" t="s">
        <v>922</v>
      </c>
      <c r="D664" s="150">
        <v>50</v>
      </c>
      <c r="E664" s="19"/>
      <c r="F664" s="58"/>
      <c r="G664" s="140"/>
      <c r="H664" s="127"/>
      <c r="I664" s="127"/>
      <c r="J664" s="127"/>
      <c r="K664" s="127"/>
      <c r="L664" s="127"/>
      <c r="M664" s="134"/>
      <c r="N664" s="134"/>
      <c r="O664" s="134"/>
      <c r="P664" s="134"/>
      <c r="Q664" s="134"/>
      <c r="R664" s="134"/>
      <c r="S664" s="134"/>
      <c r="T664" s="134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255">
        <f t="shared" si="255"/>
        <v>0</v>
      </c>
      <c r="AE664" s="343">
        <v>1.06</v>
      </c>
      <c r="AF664" s="261">
        <f t="shared" si="256"/>
        <v>0</v>
      </c>
      <c r="AG664" s="361"/>
      <c r="AH664" s="221"/>
    </row>
    <row r="665" spans="1:41" s="1" customFormat="1" ht="35.1" customHeight="1" thickBot="1">
      <c r="A665" s="467"/>
      <c r="B665" s="404" t="s">
        <v>231</v>
      </c>
      <c r="C665" s="117" t="s">
        <v>923</v>
      </c>
      <c r="D665" s="150">
        <v>50</v>
      </c>
      <c r="E665" s="19"/>
      <c r="F665" s="58"/>
      <c r="G665" s="140"/>
      <c r="H665" s="140"/>
      <c r="I665" s="127"/>
      <c r="J665" s="127"/>
      <c r="K665" s="127"/>
      <c r="L665" s="127"/>
      <c r="M665" s="134"/>
      <c r="N665" s="134"/>
      <c r="O665" s="134"/>
      <c r="P665" s="134"/>
      <c r="Q665" s="134"/>
      <c r="R665" s="134"/>
      <c r="S665" s="134"/>
      <c r="T665" s="134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255">
        <f t="shared" si="255"/>
        <v>0</v>
      </c>
      <c r="AE665" s="343">
        <v>1.37</v>
      </c>
      <c r="AF665" s="261">
        <f t="shared" si="256"/>
        <v>0</v>
      </c>
      <c r="AG665" s="361"/>
      <c r="AH665" s="221"/>
      <c r="AN665"/>
      <c r="AO665"/>
    </row>
    <row r="666" spans="1:41" ht="35.1" customHeight="1" thickBot="1">
      <c r="A666" s="467"/>
      <c r="B666" s="404" t="s">
        <v>232</v>
      </c>
      <c r="C666" s="117" t="s">
        <v>924</v>
      </c>
      <c r="D666" s="150">
        <v>50</v>
      </c>
      <c r="E666" s="19"/>
      <c r="F666" s="58"/>
      <c r="G666" s="140"/>
      <c r="H666" s="140"/>
      <c r="I666" s="127"/>
      <c r="J666" s="127"/>
      <c r="K666" s="127"/>
      <c r="L666" s="127"/>
      <c r="M666" s="134"/>
      <c r="N666" s="134"/>
      <c r="O666" s="134"/>
      <c r="P666" s="134"/>
      <c r="Q666" s="134"/>
      <c r="R666" s="134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255">
        <f t="shared" si="255"/>
        <v>0</v>
      </c>
      <c r="AE666" s="343">
        <v>1.56</v>
      </c>
      <c r="AF666" s="261">
        <f t="shared" si="256"/>
        <v>0</v>
      </c>
      <c r="AG666" s="361"/>
      <c r="AH666" s="221"/>
    </row>
    <row r="667" spans="1:41" ht="35.1" customHeight="1" thickBot="1">
      <c r="A667" s="467"/>
      <c r="B667" s="404" t="s">
        <v>233</v>
      </c>
      <c r="C667" s="117" t="s">
        <v>925</v>
      </c>
      <c r="D667" s="150">
        <v>50</v>
      </c>
      <c r="E667" s="19"/>
      <c r="F667" s="58"/>
      <c r="G667" s="140"/>
      <c r="H667" s="140"/>
      <c r="I667" s="127"/>
      <c r="J667" s="127"/>
      <c r="K667" s="127"/>
      <c r="L667" s="134"/>
      <c r="M667" s="134"/>
      <c r="N667" s="134"/>
      <c r="O667" s="134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255">
        <f t="shared" si="255"/>
        <v>0</v>
      </c>
      <c r="AE667" s="343">
        <v>1.89</v>
      </c>
      <c r="AF667" s="261">
        <f>AD667*AE667</f>
        <v>0</v>
      </c>
      <c r="AG667" s="361"/>
      <c r="AH667" s="221"/>
    </row>
    <row r="668" spans="1:41" ht="35.1" customHeight="1" thickBot="1">
      <c r="A668" s="467"/>
      <c r="B668" s="404" t="s">
        <v>234</v>
      </c>
      <c r="C668" s="117" t="s">
        <v>926</v>
      </c>
      <c r="D668" s="150">
        <v>50</v>
      </c>
      <c r="E668" s="19"/>
      <c r="F668" s="58"/>
      <c r="G668" s="140"/>
      <c r="H668" s="140"/>
      <c r="I668" s="127"/>
      <c r="J668" s="127"/>
      <c r="K668" s="127"/>
      <c r="L668" s="130"/>
      <c r="M668" s="134"/>
      <c r="N668" s="134"/>
      <c r="O668" s="112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255">
        <f t="shared" si="255"/>
        <v>0</v>
      </c>
      <c r="AE668" s="343">
        <v>2.2400000000000002</v>
      </c>
      <c r="AF668" s="261">
        <f>AD668*AE668</f>
        <v>0</v>
      </c>
      <c r="AG668" s="361"/>
      <c r="AH668" s="221"/>
    </row>
    <row r="669" spans="1:41" ht="35.1" customHeight="1" thickBot="1">
      <c r="A669" s="467"/>
      <c r="B669" s="404" t="s">
        <v>235</v>
      </c>
      <c r="C669" s="117" t="s">
        <v>927</v>
      </c>
      <c r="D669" s="150">
        <v>50</v>
      </c>
      <c r="E669" s="19"/>
      <c r="F669" s="58"/>
      <c r="G669" s="140"/>
      <c r="H669" s="140"/>
      <c r="I669" s="127"/>
      <c r="J669" s="127"/>
      <c r="K669" s="127"/>
      <c r="L669" s="135"/>
      <c r="M669" s="134"/>
      <c r="N669" s="134"/>
      <c r="O669" s="134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255">
        <f t="shared" si="255"/>
        <v>0</v>
      </c>
      <c r="AE669" s="343">
        <v>2.73</v>
      </c>
      <c r="AF669" s="261">
        <f>AD669*AE669</f>
        <v>0</v>
      </c>
      <c r="AG669" s="361"/>
      <c r="AH669" s="221"/>
    </row>
    <row r="670" spans="1:41" ht="35.1" customHeight="1" thickBot="1">
      <c r="A670" s="467"/>
      <c r="B670" s="404" t="s">
        <v>236</v>
      </c>
      <c r="C670" s="117" t="s">
        <v>928</v>
      </c>
      <c r="D670" s="150">
        <v>50</v>
      </c>
      <c r="E670" s="19"/>
      <c r="F670" s="58"/>
      <c r="G670" s="140"/>
      <c r="H670" s="140"/>
      <c r="I670" s="127"/>
      <c r="J670" s="127"/>
      <c r="K670" s="127"/>
      <c r="L670" s="134"/>
      <c r="M670" s="134"/>
      <c r="N670" s="134"/>
      <c r="O670" s="134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255">
        <f t="shared" si="255"/>
        <v>0</v>
      </c>
      <c r="AE670" s="343">
        <v>3.72</v>
      </c>
      <c r="AF670" s="261">
        <f>AD670*AE670</f>
        <v>0</v>
      </c>
      <c r="AG670" s="361"/>
      <c r="AH670" s="221"/>
    </row>
    <row r="671" spans="1:41" ht="35.1" customHeight="1" thickBot="1">
      <c r="A671" s="467"/>
      <c r="B671" s="404" t="s">
        <v>237</v>
      </c>
      <c r="C671" s="117" t="s">
        <v>929</v>
      </c>
      <c r="D671" s="150">
        <v>50</v>
      </c>
      <c r="E671" s="19"/>
      <c r="F671" s="58"/>
      <c r="G671" s="140"/>
      <c r="H671" s="127"/>
      <c r="I671" s="127"/>
      <c r="J671" s="127"/>
      <c r="K671" s="127"/>
      <c r="L671" s="134"/>
      <c r="M671" s="134"/>
      <c r="N671" s="134"/>
      <c r="O671" s="134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255">
        <f t="shared" si="255"/>
        <v>0</v>
      </c>
      <c r="AE671" s="343">
        <v>4.47</v>
      </c>
      <c r="AF671" s="261">
        <f>AD671*AE671</f>
        <v>0</v>
      </c>
      <c r="AG671" s="361"/>
      <c r="AH671" s="221"/>
    </row>
    <row r="672" spans="1:41" s="1" customFormat="1" ht="99.95" customHeight="1" thickBot="1">
      <c r="A672" s="169"/>
      <c r="B672" s="404" t="s">
        <v>246</v>
      </c>
      <c r="C672" s="117" t="s">
        <v>911</v>
      </c>
      <c r="D672" s="150">
        <v>5</v>
      </c>
      <c r="E672" s="19"/>
      <c r="F672" s="58"/>
      <c r="G672" s="258"/>
      <c r="H672" s="127"/>
      <c r="I672" s="127"/>
      <c r="J672" s="127"/>
      <c r="K672" s="127"/>
      <c r="L672" s="134"/>
      <c r="M672" s="134"/>
      <c r="N672" s="134"/>
      <c r="O672" s="134"/>
      <c r="P672" s="134"/>
      <c r="Q672" s="134"/>
      <c r="R672" s="134"/>
      <c r="S672" s="134"/>
      <c r="T672" s="134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255">
        <f t="shared" si="255"/>
        <v>0</v>
      </c>
      <c r="AE672" s="343">
        <v>16</v>
      </c>
      <c r="AF672" s="261">
        <f t="shared" ref="AF672" si="257">AD672*AE672</f>
        <v>0</v>
      </c>
      <c r="AG672" s="361"/>
      <c r="AH672" s="221"/>
      <c r="AN672"/>
      <c r="AO672"/>
    </row>
    <row r="673" spans="1:41" s="1" customFormat="1" ht="50.1" customHeight="1" thickBot="1">
      <c r="A673" s="468" t="s">
        <v>476</v>
      </c>
      <c r="B673" s="469"/>
      <c r="C673" s="470"/>
      <c r="D673" s="477" t="s">
        <v>477</v>
      </c>
      <c r="E673" s="78"/>
      <c r="F673" s="91" t="s">
        <v>480</v>
      </c>
      <c r="G673" s="91" t="s">
        <v>565</v>
      </c>
      <c r="H673" s="91" t="s">
        <v>489</v>
      </c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8"/>
      <c r="X673" s="128"/>
      <c r="Y673" s="128"/>
      <c r="Z673" s="128"/>
      <c r="AA673" s="128"/>
      <c r="AB673" s="128"/>
      <c r="AC673" s="128"/>
      <c r="AD673" s="32" t="s">
        <v>2</v>
      </c>
      <c r="AE673" s="341" t="s">
        <v>312</v>
      </c>
      <c r="AF673" s="260" t="s">
        <v>313</v>
      </c>
      <c r="AG673" s="361"/>
      <c r="AH673" s="221"/>
      <c r="AN673"/>
      <c r="AO673"/>
    </row>
    <row r="674" spans="1:41" s="1" customFormat="1" ht="50.1" customHeight="1" thickBot="1">
      <c r="A674" s="471"/>
      <c r="B674" s="472"/>
      <c r="C674" s="473"/>
      <c r="D674" s="478"/>
      <c r="E674" s="151"/>
      <c r="F674" s="92" t="s">
        <v>4</v>
      </c>
      <c r="G674" s="92" t="s">
        <v>366</v>
      </c>
      <c r="H674" s="92" t="s">
        <v>55</v>
      </c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12"/>
      <c r="X674" s="112"/>
      <c r="Y674" s="112"/>
      <c r="Z674" s="112"/>
      <c r="AA674" s="112"/>
      <c r="AB674" s="112"/>
      <c r="AC674" s="112"/>
      <c r="AD674" s="35"/>
      <c r="AE674" s="342"/>
      <c r="AF674" s="265"/>
      <c r="AG674" s="361"/>
      <c r="AH674" s="221"/>
      <c r="AN674"/>
      <c r="AO674"/>
    </row>
    <row r="675" spans="1:41" s="1" customFormat="1" ht="43.5" customHeight="1" thickBot="1">
      <c r="A675" s="474"/>
      <c r="B675" s="475"/>
      <c r="C675" s="476"/>
      <c r="D675" s="479"/>
      <c r="E675" s="79"/>
      <c r="F675" s="16"/>
      <c r="G675" s="62"/>
      <c r="H675" s="8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26"/>
      <c r="U675" s="126"/>
      <c r="V675" s="126"/>
      <c r="W675" s="112"/>
      <c r="X675" s="112"/>
      <c r="Y675" s="112"/>
      <c r="Z675" s="112"/>
      <c r="AA675" s="112"/>
      <c r="AB675" s="112"/>
      <c r="AC675" s="112"/>
      <c r="AD675" s="36">
        <f>SUM(AD676:AD682)</f>
        <v>0</v>
      </c>
      <c r="AE675" s="36"/>
      <c r="AF675" s="450">
        <f t="shared" ref="AF675" si="258">SUM(AF676:AF682)</f>
        <v>0</v>
      </c>
      <c r="AG675" s="444">
        <f>AF675</f>
        <v>0</v>
      </c>
      <c r="AH675" s="221"/>
      <c r="AN675"/>
      <c r="AO675"/>
    </row>
    <row r="676" spans="1:41" s="1" customFormat="1" ht="39.950000000000003" customHeight="1" thickBot="1">
      <c r="A676" s="493"/>
      <c r="B676" s="404" t="s">
        <v>14</v>
      </c>
      <c r="C676" s="116" t="s">
        <v>822</v>
      </c>
      <c r="D676" s="150">
        <v>10</v>
      </c>
      <c r="E676" s="19"/>
      <c r="F676" s="58"/>
      <c r="G676" s="58"/>
      <c r="H676" s="58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26"/>
      <c r="U676" s="126"/>
      <c r="V676" s="126"/>
      <c r="W676" s="112"/>
      <c r="X676" s="112"/>
      <c r="Y676" s="112"/>
      <c r="Z676" s="112"/>
      <c r="AA676" s="112"/>
      <c r="AB676" s="112"/>
      <c r="AC676" s="112"/>
      <c r="AD676" s="255">
        <f>SUM(ROUNDUP(F676/D676,0),ROUNDUP(J676/D676,0),ROUNDUP(G676/D676,0),ROUNDUP(L676/D676,0),ROUNDUP(M676/D676,0),ROUNDUP(N676/D676,0),ROUNDUP(O676/D676,0),ROUNDUP(P676/D676,0),ROUNDUP(Q676/D676,0),ROUNDUP(R676/D676,0),ROUNDUP(H676/D676,0),ROUNDUP(T676/D676,0),ROUNDUP(U676/D676,0),ROUNDUP(V676/D676,0),ROUNDUP(W676/D676,0),ROUNDUP(X676/D676,0),ROUNDUP(Y676/D676,0),ROUNDUP(Z676/D676,0),ROUNDUP(AA676/D676,0),ROUNDUP(AB676/D676,0),ROUNDUP(AC676/D676,0))*D676</f>
        <v>0</v>
      </c>
      <c r="AE676" s="343">
        <v>0.59</v>
      </c>
      <c r="AF676" s="261">
        <f t="shared" ref="AF676:AF682" si="259">AD676*AE676</f>
        <v>0</v>
      </c>
      <c r="AG676" s="361"/>
      <c r="AH676" s="221"/>
      <c r="AN676"/>
      <c r="AO676"/>
    </row>
    <row r="677" spans="1:41" s="1" customFormat="1" ht="39.950000000000003" customHeight="1" thickBot="1">
      <c r="A677" s="493"/>
      <c r="B677" s="404" t="s">
        <v>15</v>
      </c>
      <c r="C677" s="116" t="s">
        <v>823</v>
      </c>
      <c r="D677" s="150">
        <v>10</v>
      </c>
      <c r="E677" s="19"/>
      <c r="F677" s="58"/>
      <c r="G677" s="58"/>
      <c r="H677" s="58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12"/>
      <c r="X677" s="112"/>
      <c r="Y677" s="112"/>
      <c r="Z677" s="112"/>
      <c r="AA677" s="112"/>
      <c r="AB677" s="112"/>
      <c r="AC677" s="112"/>
      <c r="AD677" s="255">
        <f t="shared" ref="AD677:AD682" si="260">SUM(ROUNDUP(F677/D677,0),ROUNDUP(J677/D677,0),ROUNDUP(G677/D677,0),ROUNDUP(L677/D677,0),ROUNDUP(M677/D677,0),ROUNDUP(N677/D677,0),ROUNDUP(O677/D677,0),ROUNDUP(P677/D677,0),ROUNDUP(Q677/D677,0),ROUNDUP(R677/D677,0),ROUNDUP(H677/D677,0),ROUNDUP(T677/D677,0),ROUNDUP(U677/D677,0),ROUNDUP(V677/D677,0),ROUNDUP(W677/D677,0),ROUNDUP(X677/D677,0),ROUNDUP(Y677/D677,0),ROUNDUP(Z677/D677,0),ROUNDUP(AA677/D677,0),ROUNDUP(AB677/D677,0),ROUNDUP(AC677/D677,0))*D677</f>
        <v>0</v>
      </c>
      <c r="AE677" s="343">
        <v>0.83</v>
      </c>
      <c r="AF677" s="261">
        <f t="shared" si="259"/>
        <v>0</v>
      </c>
      <c r="AG677" s="361"/>
      <c r="AH677" s="221"/>
      <c r="AN677"/>
      <c r="AO677"/>
    </row>
    <row r="678" spans="1:41" ht="39.950000000000003" customHeight="1" thickBot="1">
      <c r="A678" s="493"/>
      <c r="B678" s="417" t="s">
        <v>16</v>
      </c>
      <c r="C678" s="309" t="s">
        <v>824</v>
      </c>
      <c r="D678" s="306">
        <v>10</v>
      </c>
      <c r="E678" s="307"/>
      <c r="F678" s="58"/>
      <c r="G678" s="58"/>
      <c r="H678" s="58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255">
        <f t="shared" si="260"/>
        <v>0</v>
      </c>
      <c r="AE678" s="343">
        <v>0.93</v>
      </c>
      <c r="AF678" s="261">
        <f t="shared" si="259"/>
        <v>0</v>
      </c>
      <c r="AG678" s="361"/>
      <c r="AH678" s="221"/>
    </row>
    <row r="679" spans="1:41" ht="39.950000000000003" customHeight="1" thickBot="1">
      <c r="A679" s="493"/>
      <c r="B679" s="417" t="s">
        <v>17</v>
      </c>
      <c r="C679" s="309" t="s">
        <v>825</v>
      </c>
      <c r="D679" s="306">
        <v>10</v>
      </c>
      <c r="E679" s="307"/>
      <c r="F679" s="58"/>
      <c r="G679" s="58"/>
      <c r="H679" s="58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255">
        <f t="shared" si="260"/>
        <v>0</v>
      </c>
      <c r="AE679" s="343">
        <v>1</v>
      </c>
      <c r="AF679" s="261">
        <f t="shared" si="259"/>
        <v>0</v>
      </c>
      <c r="AG679" s="361"/>
      <c r="AH679" s="221"/>
    </row>
    <row r="680" spans="1:41" s="1" customFormat="1" ht="39.950000000000003" customHeight="1" thickBot="1">
      <c r="A680" s="493"/>
      <c r="B680" s="404" t="s">
        <v>18</v>
      </c>
      <c r="C680" s="116" t="s">
        <v>826</v>
      </c>
      <c r="D680" s="150">
        <v>10</v>
      </c>
      <c r="E680" s="19"/>
      <c r="F680" s="58"/>
      <c r="G680" s="58"/>
      <c r="H680" s="58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12"/>
      <c r="X680" s="112"/>
      <c r="Y680" s="112"/>
      <c r="Z680" s="112"/>
      <c r="AA680" s="112"/>
      <c r="AB680" s="112"/>
      <c r="AC680" s="112"/>
      <c r="AD680" s="255">
        <f t="shared" si="260"/>
        <v>0</v>
      </c>
      <c r="AE680" s="343">
        <v>1.32</v>
      </c>
      <c r="AF680" s="261">
        <f t="shared" si="259"/>
        <v>0</v>
      </c>
      <c r="AG680" s="361"/>
      <c r="AH680" s="221"/>
      <c r="AN680"/>
      <c r="AO680"/>
    </row>
    <row r="681" spans="1:41" ht="39.950000000000003" customHeight="1" thickBot="1">
      <c r="A681" s="493"/>
      <c r="B681" s="417" t="s">
        <v>19</v>
      </c>
      <c r="C681" s="309" t="s">
        <v>829</v>
      </c>
      <c r="D681" s="306">
        <v>10</v>
      </c>
      <c r="E681" s="307"/>
      <c r="F681" s="58"/>
      <c r="G681" s="58"/>
      <c r="H681" s="58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255">
        <f t="shared" si="260"/>
        <v>0</v>
      </c>
      <c r="AE681" s="343">
        <v>1.56</v>
      </c>
      <c r="AF681" s="261">
        <f t="shared" si="259"/>
        <v>0</v>
      </c>
      <c r="AG681" s="361"/>
      <c r="AH681" s="221"/>
    </row>
    <row r="682" spans="1:41" s="1" customFormat="1" ht="39.950000000000003" customHeight="1" thickBot="1">
      <c r="A682" s="493"/>
      <c r="B682" s="404" t="s">
        <v>20</v>
      </c>
      <c r="C682" s="116" t="s">
        <v>830</v>
      </c>
      <c r="D682" s="150">
        <v>10</v>
      </c>
      <c r="E682" s="19"/>
      <c r="F682" s="58"/>
      <c r="G682" s="58"/>
      <c r="H682" s="58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255">
        <f t="shared" si="260"/>
        <v>0</v>
      </c>
      <c r="AE682" s="343">
        <v>1.89</v>
      </c>
      <c r="AF682" s="261">
        <f t="shared" si="259"/>
        <v>0</v>
      </c>
      <c r="AG682" s="361"/>
      <c r="AH682" s="221"/>
      <c r="AN682"/>
      <c r="AO682"/>
    </row>
    <row r="683" spans="1:41" s="193" customFormat="1" ht="50.1" customHeight="1" thickBot="1">
      <c r="A683" s="482" t="s">
        <v>1197</v>
      </c>
      <c r="B683" s="483"/>
      <c r="C683" s="484"/>
      <c r="D683" s="485" t="s">
        <v>0</v>
      </c>
      <c r="E683" s="324"/>
      <c r="F683" s="91" t="s">
        <v>1198</v>
      </c>
      <c r="G683" s="127"/>
      <c r="H683" s="134"/>
      <c r="I683" s="134"/>
      <c r="J683" s="127"/>
      <c r="K683" s="134"/>
      <c r="L683" s="134"/>
      <c r="M683" s="134"/>
      <c r="N683" s="134"/>
      <c r="O683" s="134"/>
      <c r="P683" s="130"/>
      <c r="Q683" s="128"/>
      <c r="R683" s="134"/>
      <c r="S683" s="134"/>
      <c r="T683" s="134"/>
      <c r="U683" s="134"/>
      <c r="V683" s="128"/>
      <c r="W683" s="128"/>
      <c r="X683" s="128"/>
      <c r="Y683" s="128"/>
      <c r="Z683" s="128"/>
      <c r="AA683" s="128"/>
      <c r="AB683" s="128"/>
      <c r="AC683" s="128"/>
      <c r="AD683" s="32" t="s">
        <v>2</v>
      </c>
      <c r="AE683" s="32" t="s">
        <v>312</v>
      </c>
      <c r="AF683" s="436" t="s">
        <v>313</v>
      </c>
      <c r="AG683" s="361"/>
      <c r="AH683" s="221"/>
    </row>
    <row r="684" spans="1:41" s="193" customFormat="1" ht="50.1" customHeight="1" thickBot="1">
      <c r="A684" s="471"/>
      <c r="B684" s="472"/>
      <c r="C684" s="473"/>
      <c r="D684" s="486"/>
      <c r="E684" s="78"/>
      <c r="F684" s="104" t="s">
        <v>53</v>
      </c>
      <c r="G684" s="127"/>
      <c r="H684" s="134"/>
      <c r="I684" s="134"/>
      <c r="J684" s="127"/>
      <c r="K684" s="134"/>
      <c r="L684" s="134"/>
      <c r="M684" s="134"/>
      <c r="N684" s="128"/>
      <c r="O684" s="128"/>
      <c r="P684" s="128"/>
      <c r="Q684" s="128"/>
      <c r="R684" s="134"/>
      <c r="S684" s="134"/>
      <c r="T684" s="134"/>
      <c r="U684" s="134"/>
      <c r="V684" s="112"/>
      <c r="W684" s="112"/>
      <c r="X684" s="112"/>
      <c r="Y684" s="112"/>
      <c r="Z684" s="112"/>
      <c r="AA684" s="112"/>
      <c r="AB684" s="112"/>
      <c r="AC684" s="112"/>
      <c r="AD684" s="33"/>
      <c r="AE684" s="437"/>
      <c r="AF684" s="438"/>
      <c r="AG684" s="361"/>
      <c r="AH684" s="221"/>
    </row>
    <row r="685" spans="1:41" ht="44.1" customHeight="1" thickBot="1">
      <c r="A685" s="474"/>
      <c r="B685" s="475"/>
      <c r="C685" s="476"/>
      <c r="D685" s="487"/>
      <c r="E685" s="79"/>
      <c r="F685" s="7"/>
      <c r="G685" s="127"/>
      <c r="H685" s="134"/>
      <c r="I685" s="134"/>
      <c r="J685" s="127"/>
      <c r="K685" s="134"/>
      <c r="L685" s="134"/>
      <c r="M685" s="134"/>
      <c r="N685" s="128"/>
      <c r="O685" s="128"/>
      <c r="P685" s="128"/>
      <c r="Q685" s="128"/>
      <c r="R685" s="134"/>
      <c r="S685" s="134"/>
      <c r="T685" s="134"/>
      <c r="U685" s="134"/>
      <c r="V685" s="112"/>
      <c r="W685" s="112"/>
      <c r="X685" s="112"/>
      <c r="Y685" s="112"/>
      <c r="Z685" s="112"/>
      <c r="AA685" s="112"/>
      <c r="AB685" s="112"/>
      <c r="AC685" s="112"/>
      <c r="AD685" s="33">
        <f>SUM(AD686:AD689)</f>
        <v>0</v>
      </c>
      <c r="AE685" s="437"/>
      <c r="AF685" s="439">
        <f>SUM(AF686:AF689)</f>
        <v>0</v>
      </c>
      <c r="AG685" s="444">
        <f>AF685</f>
        <v>0</v>
      </c>
      <c r="AH685" s="221"/>
      <c r="AN685" s="71"/>
      <c r="AO685" s="71"/>
    </row>
    <row r="686" spans="1:41" ht="30" customHeight="1" thickBot="1">
      <c r="A686" s="488"/>
      <c r="B686" s="440" t="s">
        <v>1199</v>
      </c>
      <c r="C686" s="117" t="s">
        <v>1200</v>
      </c>
      <c r="D686" s="150">
        <v>10</v>
      </c>
      <c r="E686" s="19"/>
      <c r="F686" s="58"/>
      <c r="G686" s="127"/>
      <c r="H686" s="130"/>
      <c r="I686" s="130"/>
      <c r="J686" s="134"/>
      <c r="K686" s="134"/>
      <c r="L686" s="134"/>
      <c r="M686" s="134"/>
      <c r="N686" s="128"/>
      <c r="O686" s="128"/>
      <c r="P686" s="128"/>
      <c r="Q686" s="128"/>
      <c r="R686" s="134"/>
      <c r="S686" s="134"/>
      <c r="T686" s="134"/>
      <c r="U686" s="134"/>
      <c r="V686" s="112"/>
      <c r="W686" s="112"/>
      <c r="X686" s="112"/>
      <c r="Y686" s="112"/>
      <c r="Z686" s="112"/>
      <c r="AA686" s="112"/>
      <c r="AB686" s="112"/>
      <c r="AC686" s="112"/>
      <c r="AD686" s="255">
        <f t="shared" ref="AD686:AD689" si="261">SUM(ROUNDUP(F686/D686,0),ROUNDUP(G686/D686,0),ROUNDUP(H686/D686,0),ROUNDUP(I686/D686,0),ROUNDUP(J686/D686,0),ROUNDUP(K686/D686,0),ROUNDUP(L686/D686,0),ROUNDUP(M686/D686,0),ROUNDUP(N686/D686,0),ROUNDUP(O686/D686,0),ROUNDUP(P686/D686,0),ROUNDUP(Q686/D686,0),ROUNDUP(R686/D686,0),ROUNDUP(S686/D686,0),ROUNDUP(T686/D686,0),ROUNDUP(U686/D686,0),ROUNDUP(V686/D686,0),ROUNDUP(W686/D686,0),ROUNDUP(X686/D686,0),ROUNDUP(Y686/D686,0),ROUNDUP(Z686/D686,0),ROUNDUP(AA686/D686,0),ROUNDUP(AB686/D686,0),ROUNDUP(AC686/D686,0))*D686</f>
        <v>0</v>
      </c>
      <c r="AE686" s="441">
        <v>1.29</v>
      </c>
      <c r="AF686" s="442">
        <f>AD686*AE686</f>
        <v>0</v>
      </c>
      <c r="AG686" s="361"/>
      <c r="AH686" s="221"/>
      <c r="AN686" s="71"/>
      <c r="AO686" s="71"/>
    </row>
    <row r="687" spans="1:41" ht="30" customHeight="1" thickBot="1">
      <c r="A687" s="489"/>
      <c r="B687" s="443" t="s">
        <v>1201</v>
      </c>
      <c r="C687" s="117" t="s">
        <v>1202</v>
      </c>
      <c r="D687" s="150">
        <v>10</v>
      </c>
      <c r="E687" s="19"/>
      <c r="F687" s="58"/>
      <c r="G687" s="127"/>
      <c r="H687" s="134"/>
      <c r="I687" s="134"/>
      <c r="J687" s="134"/>
      <c r="K687" s="134"/>
      <c r="L687" s="134"/>
      <c r="M687" s="134"/>
      <c r="N687" s="128"/>
      <c r="O687" s="128"/>
      <c r="P687" s="128"/>
      <c r="Q687" s="128"/>
      <c r="R687" s="134"/>
      <c r="S687" s="134"/>
      <c r="T687" s="134"/>
      <c r="U687" s="134"/>
      <c r="V687" s="112"/>
      <c r="W687" s="112"/>
      <c r="X687" s="112"/>
      <c r="Y687" s="112"/>
      <c r="Z687" s="112"/>
      <c r="AA687" s="112"/>
      <c r="AB687" s="112"/>
      <c r="AC687" s="112"/>
      <c r="AD687" s="255">
        <f t="shared" si="261"/>
        <v>0</v>
      </c>
      <c r="AE687" s="441">
        <v>1.54</v>
      </c>
      <c r="AF687" s="442">
        <f>AD687*AE687</f>
        <v>0</v>
      </c>
      <c r="AG687" s="361"/>
      <c r="AH687" s="221"/>
      <c r="AN687" s="71"/>
      <c r="AO687" s="71"/>
    </row>
    <row r="688" spans="1:41" ht="30" customHeight="1" thickBot="1">
      <c r="A688" s="489"/>
      <c r="B688" s="443" t="s">
        <v>1203</v>
      </c>
      <c r="C688" s="117" t="s">
        <v>1204</v>
      </c>
      <c r="D688" s="150">
        <v>10</v>
      </c>
      <c r="E688" s="19"/>
      <c r="F688" s="58"/>
      <c r="G688" s="127"/>
      <c r="H688" s="134"/>
      <c r="I688" s="134"/>
      <c r="J688" s="134"/>
      <c r="K688" s="134"/>
      <c r="L688" s="134"/>
      <c r="M688" s="134"/>
      <c r="N688" s="128"/>
      <c r="O688" s="128"/>
      <c r="P688" s="128"/>
      <c r="Q688" s="128"/>
      <c r="R688" s="134"/>
      <c r="S688" s="134"/>
      <c r="T688" s="134"/>
      <c r="U688" s="134"/>
      <c r="V688" s="112"/>
      <c r="W688" s="112"/>
      <c r="X688" s="112"/>
      <c r="Y688" s="112"/>
      <c r="Z688" s="112"/>
      <c r="AA688" s="112"/>
      <c r="AB688" s="112"/>
      <c r="AC688" s="112"/>
      <c r="AD688" s="255">
        <f t="shared" si="261"/>
        <v>0</v>
      </c>
      <c r="AE688" s="441">
        <v>2.1</v>
      </c>
      <c r="AF688" s="442">
        <f>AD688*AE688</f>
        <v>0</v>
      </c>
      <c r="AG688" s="361"/>
      <c r="AH688" s="221"/>
      <c r="AN688" s="71"/>
      <c r="AO688" s="71"/>
    </row>
    <row r="689" spans="1:41" ht="30" customHeight="1" thickBot="1">
      <c r="A689" s="490"/>
      <c r="B689" s="440" t="s">
        <v>1205</v>
      </c>
      <c r="C689" s="117" t="s">
        <v>1206</v>
      </c>
      <c r="D689" s="150">
        <v>10</v>
      </c>
      <c r="E689" s="19"/>
      <c r="F689" s="257"/>
      <c r="G689" s="127"/>
      <c r="H689" s="127"/>
      <c r="I689" s="127"/>
      <c r="J689" s="127"/>
      <c r="K689" s="127"/>
      <c r="L689" s="127"/>
      <c r="M689" s="128"/>
      <c r="N689" s="128"/>
      <c r="O689" s="128"/>
      <c r="P689" s="128"/>
      <c r="Q689" s="128"/>
      <c r="R689" s="134"/>
      <c r="S689" s="134"/>
      <c r="T689" s="134"/>
      <c r="U689" s="134"/>
      <c r="V689" s="112"/>
      <c r="W689" s="112"/>
      <c r="X689" s="112"/>
      <c r="Y689" s="112"/>
      <c r="Z689" s="112"/>
      <c r="AA689" s="112"/>
      <c r="AB689" s="112"/>
      <c r="AC689" s="112"/>
      <c r="AD689" s="255">
        <f t="shared" si="261"/>
        <v>0</v>
      </c>
      <c r="AE689" s="441">
        <v>2.8</v>
      </c>
      <c r="AF689" s="442">
        <f>AD689*AE689</f>
        <v>0</v>
      </c>
      <c r="AG689" s="361"/>
      <c r="AH689" s="221"/>
      <c r="AN689" s="71"/>
      <c r="AO689" s="71"/>
    </row>
    <row r="690" spans="1:41" s="208" customFormat="1" ht="50.1" customHeight="1" thickBot="1">
      <c r="A690" s="468" t="s">
        <v>476</v>
      </c>
      <c r="B690" s="469"/>
      <c r="C690" s="470"/>
      <c r="D690" s="477" t="s">
        <v>477</v>
      </c>
      <c r="E690" s="77"/>
      <c r="F690" s="91" t="s">
        <v>480</v>
      </c>
      <c r="G690" s="130"/>
      <c r="H690" s="130"/>
      <c r="I690" s="130"/>
      <c r="J690" s="130"/>
      <c r="K690" s="130"/>
      <c r="L690" s="127"/>
      <c r="M690" s="127"/>
      <c r="N690" s="134"/>
      <c r="O690" s="134"/>
      <c r="P690" s="134"/>
      <c r="Q690" s="134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32" t="s">
        <v>2</v>
      </c>
      <c r="AE690" s="341" t="s">
        <v>312</v>
      </c>
      <c r="AF690" s="260" t="s">
        <v>313</v>
      </c>
      <c r="AG690" s="361"/>
      <c r="AH690" s="221"/>
      <c r="AN690"/>
      <c r="AO690"/>
    </row>
    <row r="691" spans="1:41" s="1" customFormat="1" ht="50.1" customHeight="1" thickBot="1">
      <c r="A691" s="471"/>
      <c r="B691" s="472"/>
      <c r="C691" s="473"/>
      <c r="D691" s="478"/>
      <c r="E691" s="78"/>
      <c r="F691" s="92" t="s">
        <v>4</v>
      </c>
      <c r="G691" s="135"/>
      <c r="H691" s="135"/>
      <c r="I691" s="135"/>
      <c r="J691" s="135"/>
      <c r="K691" s="135"/>
      <c r="L691" s="127"/>
      <c r="M691" s="127"/>
      <c r="N691" s="134"/>
      <c r="O691" s="134"/>
      <c r="P691" s="134"/>
      <c r="Q691" s="134"/>
      <c r="R691" s="134"/>
      <c r="S691" s="134"/>
      <c r="T691" s="134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33"/>
      <c r="AE691" s="343"/>
      <c r="AF691" s="265"/>
      <c r="AG691" s="361"/>
      <c r="AH691" s="221"/>
      <c r="AN691"/>
      <c r="AO691"/>
    </row>
    <row r="692" spans="1:41" s="1" customFormat="1" ht="50.1" customHeight="1" thickBot="1">
      <c r="A692" s="474"/>
      <c r="B692" s="475"/>
      <c r="C692" s="476"/>
      <c r="D692" s="479"/>
      <c r="E692" s="79"/>
      <c r="F692" s="16"/>
      <c r="G692" s="134"/>
      <c r="H692" s="134"/>
      <c r="I692" s="134"/>
      <c r="J692" s="134"/>
      <c r="K692" s="134"/>
      <c r="L692" s="127"/>
      <c r="M692" s="127"/>
      <c r="N692" s="134"/>
      <c r="O692" s="134"/>
      <c r="P692" s="134"/>
      <c r="Q692" s="134"/>
      <c r="R692" s="134"/>
      <c r="S692" s="134"/>
      <c r="T692" s="134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33">
        <f>SUM(AD693:AD705)</f>
        <v>0</v>
      </c>
      <c r="AE692" s="33"/>
      <c r="AF692" s="445">
        <f t="shared" ref="AF692" si="262">SUM(AF693:AF705)</f>
        <v>0</v>
      </c>
      <c r="AG692" s="444">
        <f>AF692</f>
        <v>0</v>
      </c>
      <c r="AH692" s="221"/>
      <c r="AN692"/>
      <c r="AO692"/>
    </row>
    <row r="693" spans="1:41" s="1" customFormat="1" ht="35.1" customHeight="1" thickBot="1">
      <c r="A693" s="481"/>
      <c r="B693" s="404" t="s">
        <v>214</v>
      </c>
      <c r="C693" s="117" t="s">
        <v>946</v>
      </c>
      <c r="D693" s="150">
        <v>50</v>
      </c>
      <c r="E693" s="19"/>
      <c r="F693" s="58"/>
      <c r="G693" s="127"/>
      <c r="H693" s="127"/>
      <c r="I693" s="127"/>
      <c r="J693" s="127"/>
      <c r="K693" s="127"/>
      <c r="L693" s="127"/>
      <c r="M693" s="127"/>
      <c r="N693" s="134"/>
      <c r="O693" s="134"/>
      <c r="P693" s="134"/>
      <c r="Q693" s="134"/>
      <c r="R693" s="134"/>
      <c r="S693" s="134"/>
      <c r="T693" s="134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255">
        <f t="shared" ref="AD693:AD705" si="263">SUM(ROUNDUP(F693/D693,0),ROUNDUP(G693/D693,0),ROUNDUP(H693/D693,0),ROUNDUP(I693/D693,0),ROUNDUP(J693/D693,0),ROUNDUP(K693/D693,0),ROUNDUP(L693/D693,0),ROUNDUP(M693/D693,0),ROUNDUP(N693/D693,0),ROUNDUP(O693/D693,0),ROUNDUP(P693/D693,0),ROUNDUP(Q693/D693,0),ROUNDUP(R693/D693,0),ROUNDUP(S693/D693,0),ROUNDUP(T693/D693,0),ROUNDUP(U693/D693,0),ROUNDUP(V693/D693,0),ROUNDUP(W693/D693,0),ROUNDUP(X693/D693,0),ROUNDUP(Y693/D693,0),ROUNDUP(Z693/D693,0),ROUNDUP(AA693/D693,0),ROUNDUP(AB693/D693,0),ROUNDUP(AC693/D693,0))*D693</f>
        <v>0</v>
      </c>
      <c r="AE693" s="343">
        <v>0.5</v>
      </c>
      <c r="AF693" s="261">
        <f t="shared" ref="AF693:AF704" si="264">AD693*AE693</f>
        <v>0</v>
      </c>
      <c r="AG693" s="361"/>
      <c r="AH693" s="221"/>
      <c r="AN693"/>
      <c r="AO693"/>
    </row>
    <row r="694" spans="1:41" s="1" customFormat="1" ht="35.1" customHeight="1" thickBot="1">
      <c r="A694" s="467"/>
      <c r="B694" s="404" t="s">
        <v>215</v>
      </c>
      <c r="C694" s="117" t="s">
        <v>947</v>
      </c>
      <c r="D694" s="150">
        <v>50</v>
      </c>
      <c r="E694" s="19"/>
      <c r="F694" s="58"/>
      <c r="G694" s="127"/>
      <c r="H694" s="127"/>
      <c r="I694" s="127"/>
      <c r="J694" s="127"/>
      <c r="K694" s="127"/>
      <c r="L694" s="127"/>
      <c r="M694" s="127"/>
      <c r="N694" s="134"/>
      <c r="O694" s="134"/>
      <c r="P694" s="134"/>
      <c r="Q694" s="134"/>
      <c r="R694" s="134"/>
      <c r="S694" s="134"/>
      <c r="T694" s="134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255">
        <f t="shared" si="263"/>
        <v>0</v>
      </c>
      <c r="AE694" s="343">
        <v>0.56000000000000005</v>
      </c>
      <c r="AF694" s="261">
        <f t="shared" si="264"/>
        <v>0</v>
      </c>
      <c r="AG694" s="361"/>
      <c r="AH694" s="221"/>
      <c r="AN694"/>
      <c r="AO694"/>
    </row>
    <row r="695" spans="1:41" s="1" customFormat="1" ht="35.1" customHeight="1" thickBot="1">
      <c r="A695" s="467"/>
      <c r="B695" s="404" t="s">
        <v>216</v>
      </c>
      <c r="C695" s="117" t="s">
        <v>948</v>
      </c>
      <c r="D695" s="150">
        <v>50</v>
      </c>
      <c r="E695" s="19"/>
      <c r="F695" s="58"/>
      <c r="G695" s="127"/>
      <c r="H695" s="127"/>
      <c r="I695" s="127"/>
      <c r="J695" s="127"/>
      <c r="K695" s="127"/>
      <c r="L695" s="127"/>
      <c r="M695" s="127"/>
      <c r="N695" s="134"/>
      <c r="O695" s="134"/>
      <c r="P695" s="134"/>
      <c r="Q695" s="134"/>
      <c r="R695" s="134"/>
      <c r="S695" s="134"/>
      <c r="T695" s="134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255">
        <f t="shared" si="263"/>
        <v>0</v>
      </c>
      <c r="AE695" s="343">
        <v>0.64</v>
      </c>
      <c r="AF695" s="261">
        <f t="shared" si="264"/>
        <v>0</v>
      </c>
      <c r="AG695" s="361"/>
      <c r="AH695" s="221"/>
      <c r="AN695"/>
      <c r="AO695"/>
    </row>
    <row r="696" spans="1:41" s="193" customFormat="1" ht="35.1" customHeight="1" thickBot="1">
      <c r="A696" s="467"/>
      <c r="B696" s="404" t="s">
        <v>217</v>
      </c>
      <c r="C696" s="117" t="s">
        <v>949</v>
      </c>
      <c r="D696" s="150">
        <v>50</v>
      </c>
      <c r="E696" s="19"/>
      <c r="F696" s="58"/>
      <c r="G696" s="127"/>
      <c r="H696" s="127"/>
      <c r="I696" s="127"/>
      <c r="J696" s="127"/>
      <c r="K696" s="127"/>
      <c r="L696" s="127"/>
      <c r="M696" s="127"/>
      <c r="N696" s="134"/>
      <c r="O696" s="134"/>
      <c r="P696" s="134"/>
      <c r="Q696" s="134"/>
      <c r="R696" s="134"/>
      <c r="S696" s="134"/>
      <c r="T696" s="134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255">
        <f t="shared" si="263"/>
        <v>0</v>
      </c>
      <c r="AE696" s="343">
        <v>0.73</v>
      </c>
      <c r="AF696" s="261">
        <f t="shared" si="264"/>
        <v>0</v>
      </c>
      <c r="AG696" s="361"/>
      <c r="AH696" s="221"/>
      <c r="AN696"/>
      <c r="AO696"/>
    </row>
    <row r="697" spans="1:41" s="206" customFormat="1" ht="35.1" customHeight="1" thickBot="1">
      <c r="A697" s="467"/>
      <c r="B697" s="404" t="s">
        <v>218</v>
      </c>
      <c r="C697" s="117" t="s">
        <v>950</v>
      </c>
      <c r="D697" s="150">
        <v>50</v>
      </c>
      <c r="E697" s="19"/>
      <c r="F697" s="58"/>
      <c r="G697" s="127"/>
      <c r="H697" s="127"/>
      <c r="I697" s="127"/>
      <c r="J697" s="127"/>
      <c r="K697" s="127"/>
      <c r="L697" s="127"/>
      <c r="M697" s="127"/>
      <c r="N697" s="134"/>
      <c r="O697" s="130"/>
      <c r="P697" s="134"/>
      <c r="Q697" s="134"/>
      <c r="R697" s="134"/>
      <c r="S697" s="134"/>
      <c r="T697" s="134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255">
        <f t="shared" si="263"/>
        <v>0</v>
      </c>
      <c r="AE697" s="343">
        <v>0.84</v>
      </c>
      <c r="AF697" s="261">
        <f t="shared" si="264"/>
        <v>0</v>
      </c>
      <c r="AG697" s="361"/>
      <c r="AH697" s="221"/>
      <c r="AN697"/>
      <c r="AO697"/>
    </row>
    <row r="698" spans="1:41" ht="35.1" customHeight="1" thickBot="1">
      <c r="A698" s="467"/>
      <c r="B698" s="404" t="s">
        <v>219</v>
      </c>
      <c r="C698" s="117" t="s">
        <v>951</v>
      </c>
      <c r="D698" s="150">
        <v>50</v>
      </c>
      <c r="E698" s="19"/>
      <c r="F698" s="58"/>
      <c r="G698" s="127"/>
      <c r="H698" s="127"/>
      <c r="I698" s="127"/>
      <c r="J698" s="127"/>
      <c r="K698" s="127"/>
      <c r="L698" s="127"/>
      <c r="M698" s="127"/>
      <c r="N698" s="134"/>
      <c r="O698" s="135"/>
      <c r="P698" s="134"/>
      <c r="Q698" s="134"/>
      <c r="R698" s="134"/>
      <c r="S698" s="134"/>
      <c r="T698" s="134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255">
        <f t="shared" si="263"/>
        <v>0</v>
      </c>
      <c r="AE698" s="343">
        <v>1</v>
      </c>
      <c r="AF698" s="261">
        <f t="shared" si="264"/>
        <v>0</v>
      </c>
      <c r="AG698" s="361"/>
      <c r="AH698" s="221"/>
    </row>
    <row r="699" spans="1:41" s="1" customFormat="1" ht="35.1" customHeight="1" thickBot="1">
      <c r="A699" s="467"/>
      <c r="B699" s="404" t="s">
        <v>220</v>
      </c>
      <c r="C699" s="117" t="s">
        <v>952</v>
      </c>
      <c r="D699" s="150">
        <v>50</v>
      </c>
      <c r="E699" s="19"/>
      <c r="F699" s="58"/>
      <c r="G699" s="127"/>
      <c r="H699" s="127"/>
      <c r="I699" s="127"/>
      <c r="J699" s="127"/>
      <c r="K699" s="127"/>
      <c r="L699" s="127"/>
      <c r="M699" s="127"/>
      <c r="N699" s="134"/>
      <c r="O699" s="134"/>
      <c r="P699" s="134"/>
      <c r="Q699" s="134"/>
      <c r="R699" s="134"/>
      <c r="S699" s="134"/>
      <c r="T699" s="134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255">
        <f t="shared" si="263"/>
        <v>0</v>
      </c>
      <c r="AE699" s="343">
        <v>1.29</v>
      </c>
      <c r="AF699" s="261">
        <f t="shared" si="264"/>
        <v>0</v>
      </c>
      <c r="AG699" s="361"/>
      <c r="AH699" s="221"/>
      <c r="AN699"/>
      <c r="AO699"/>
    </row>
    <row r="700" spans="1:41" s="1" customFormat="1" ht="35.1" customHeight="1" thickBot="1">
      <c r="A700" s="467"/>
      <c r="B700" s="404" t="s">
        <v>221</v>
      </c>
      <c r="C700" s="117" t="s">
        <v>953</v>
      </c>
      <c r="D700" s="150">
        <v>50</v>
      </c>
      <c r="E700" s="19"/>
      <c r="F700" s="58"/>
      <c r="G700" s="127"/>
      <c r="H700" s="127"/>
      <c r="I700" s="127"/>
      <c r="J700" s="127"/>
      <c r="K700" s="127"/>
      <c r="L700" s="127"/>
      <c r="M700" s="134"/>
      <c r="N700" s="130"/>
      <c r="O700" s="130"/>
      <c r="P700" s="134"/>
      <c r="Q700" s="134"/>
      <c r="R700" s="134"/>
      <c r="S700" s="134"/>
      <c r="T700" s="134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255">
        <f t="shared" si="263"/>
        <v>0</v>
      </c>
      <c r="AE700" s="343">
        <v>1.5</v>
      </c>
      <c r="AF700" s="261">
        <f t="shared" si="264"/>
        <v>0</v>
      </c>
      <c r="AG700" s="361"/>
      <c r="AH700" s="221"/>
      <c r="AN700"/>
      <c r="AO700"/>
    </row>
    <row r="701" spans="1:41" s="3" customFormat="1" ht="35.1" customHeight="1" thickBot="1">
      <c r="A701" s="467"/>
      <c r="B701" s="404" t="s">
        <v>222</v>
      </c>
      <c r="C701" s="117" t="s">
        <v>954</v>
      </c>
      <c r="D701" s="150">
        <v>50</v>
      </c>
      <c r="E701" s="19"/>
      <c r="F701" s="58"/>
      <c r="G701" s="127"/>
      <c r="H701" s="127"/>
      <c r="I701" s="127"/>
      <c r="J701" s="127"/>
      <c r="K701" s="127"/>
      <c r="L701" s="130"/>
      <c r="M701" s="134"/>
      <c r="N701" s="135"/>
      <c r="O701" s="135"/>
      <c r="P701" s="134"/>
      <c r="Q701" s="134"/>
      <c r="R701" s="134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255">
        <f t="shared" si="263"/>
        <v>0</v>
      </c>
      <c r="AE701" s="343">
        <v>1.83</v>
      </c>
      <c r="AF701" s="261">
        <f t="shared" si="264"/>
        <v>0</v>
      </c>
      <c r="AG701" s="361"/>
      <c r="AH701" s="221"/>
      <c r="AN701"/>
      <c r="AO701"/>
    </row>
    <row r="702" spans="1:41" s="3" customFormat="1" ht="35.1" customHeight="1" thickBot="1">
      <c r="A702" s="467"/>
      <c r="B702" s="404" t="s">
        <v>223</v>
      </c>
      <c r="C702" s="117" t="s">
        <v>955</v>
      </c>
      <c r="D702" s="150">
        <v>50</v>
      </c>
      <c r="E702" s="19"/>
      <c r="F702" s="58"/>
      <c r="G702" s="127"/>
      <c r="H702" s="127"/>
      <c r="I702" s="127"/>
      <c r="J702" s="127"/>
      <c r="K702" s="127"/>
      <c r="L702" s="135"/>
      <c r="M702" s="112"/>
      <c r="N702" s="142"/>
      <c r="O702" s="134"/>
      <c r="P702" s="134"/>
      <c r="Q702" s="134"/>
      <c r="R702" s="134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255">
        <f t="shared" si="263"/>
        <v>0</v>
      </c>
      <c r="AE702" s="343">
        <v>2.13</v>
      </c>
      <c r="AF702" s="261">
        <f t="shared" si="264"/>
        <v>0</v>
      </c>
      <c r="AG702" s="361"/>
      <c r="AH702" s="221"/>
      <c r="AN702"/>
      <c r="AO702"/>
    </row>
    <row r="703" spans="1:41" s="1" customFormat="1" ht="35.1" customHeight="1" thickBot="1">
      <c r="A703" s="467"/>
      <c r="B703" s="404" t="s">
        <v>224</v>
      </c>
      <c r="C703" s="117" t="s">
        <v>956</v>
      </c>
      <c r="D703" s="150">
        <v>50</v>
      </c>
      <c r="E703" s="19"/>
      <c r="F703" s="58"/>
      <c r="G703" s="127"/>
      <c r="H703" s="127"/>
      <c r="I703" s="127"/>
      <c r="J703" s="127"/>
      <c r="K703" s="127"/>
      <c r="L703" s="142"/>
      <c r="M703" s="112"/>
      <c r="N703" s="142"/>
      <c r="O703" s="134"/>
      <c r="P703" s="134"/>
      <c r="Q703" s="134"/>
      <c r="R703" s="134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255">
        <f t="shared" si="263"/>
        <v>0</v>
      </c>
      <c r="AE703" s="343">
        <v>2.56</v>
      </c>
      <c r="AF703" s="261">
        <f t="shared" si="264"/>
        <v>0</v>
      </c>
      <c r="AG703" s="361"/>
      <c r="AH703" s="221"/>
      <c r="AN703"/>
      <c r="AO703"/>
    </row>
    <row r="704" spans="1:41" s="1" customFormat="1" ht="35.1" customHeight="1" thickBot="1">
      <c r="A704" s="467"/>
      <c r="B704" s="404" t="s">
        <v>225</v>
      </c>
      <c r="C704" s="117" t="s">
        <v>957</v>
      </c>
      <c r="D704" s="150">
        <v>50</v>
      </c>
      <c r="E704" s="19"/>
      <c r="F704" s="58"/>
      <c r="G704" s="127"/>
      <c r="H704" s="127"/>
      <c r="I704" s="127"/>
      <c r="J704" s="127"/>
      <c r="K704" s="127"/>
      <c r="L704" s="142"/>
      <c r="M704" s="126"/>
      <c r="N704" s="126"/>
      <c r="O704" s="126"/>
      <c r="P704" s="134"/>
      <c r="Q704" s="134"/>
      <c r="R704" s="134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255">
        <f t="shared" si="263"/>
        <v>0</v>
      </c>
      <c r="AE704" s="343">
        <v>3.32</v>
      </c>
      <c r="AF704" s="261">
        <f t="shared" si="264"/>
        <v>0</v>
      </c>
      <c r="AG704" s="361"/>
      <c r="AH704" s="221"/>
      <c r="AN704"/>
      <c r="AO704"/>
    </row>
    <row r="705" spans="1:41" s="3" customFormat="1" ht="35.1" customHeight="1" thickBot="1">
      <c r="A705" s="467"/>
      <c r="B705" s="404" t="s">
        <v>226</v>
      </c>
      <c r="C705" s="117" t="s">
        <v>958</v>
      </c>
      <c r="D705" s="150">
        <v>50</v>
      </c>
      <c r="E705" s="19"/>
      <c r="F705" s="58"/>
      <c r="G705" s="127"/>
      <c r="H705" s="127"/>
      <c r="I705" s="127"/>
      <c r="J705" s="127"/>
      <c r="K705" s="126"/>
      <c r="L705" s="126"/>
      <c r="M705" s="130"/>
      <c r="N705" s="130"/>
      <c r="O705" s="130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255">
        <f t="shared" si="263"/>
        <v>0</v>
      </c>
      <c r="AE705" s="343">
        <v>4.29</v>
      </c>
      <c r="AF705" s="261">
        <f>AD705*AE705</f>
        <v>0</v>
      </c>
      <c r="AG705" s="361"/>
      <c r="AH705" s="221"/>
      <c r="AN705"/>
      <c r="AO705"/>
    </row>
    <row r="706" spans="1:41" s="1" customFormat="1" ht="50.1" customHeight="1" thickBot="1">
      <c r="A706" s="468" t="s">
        <v>476</v>
      </c>
      <c r="B706" s="469"/>
      <c r="C706" s="470"/>
      <c r="D706" s="477" t="s">
        <v>477</v>
      </c>
      <c r="E706" s="77"/>
      <c r="F706" s="91" t="s">
        <v>563</v>
      </c>
      <c r="G706" s="91" t="s">
        <v>562</v>
      </c>
      <c r="H706" s="130"/>
      <c r="I706" s="130"/>
      <c r="J706" s="130"/>
      <c r="K706" s="130"/>
      <c r="L706" s="130"/>
      <c r="M706" s="126"/>
      <c r="N706" s="126"/>
      <c r="O706" s="126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/>
      <c r="AC706" s="130"/>
      <c r="AD706" s="32" t="s">
        <v>2</v>
      </c>
      <c r="AE706" s="341" t="s">
        <v>312</v>
      </c>
      <c r="AF706" s="260" t="s">
        <v>313</v>
      </c>
      <c r="AG706" s="361"/>
      <c r="AH706" s="221"/>
      <c r="AN706"/>
      <c r="AO706"/>
    </row>
    <row r="707" spans="1:41" s="1" customFormat="1" ht="50.1" customHeight="1" thickBot="1">
      <c r="A707" s="471"/>
      <c r="B707" s="472"/>
      <c r="C707" s="473"/>
      <c r="D707" s="478"/>
      <c r="E707" s="78"/>
      <c r="F707" s="92" t="s">
        <v>414</v>
      </c>
      <c r="G707" s="92" t="s">
        <v>415</v>
      </c>
      <c r="H707" s="135"/>
      <c r="I707" s="135"/>
      <c r="J707" s="135"/>
      <c r="K707" s="134"/>
      <c r="L707" s="134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33"/>
      <c r="AE707" s="343"/>
      <c r="AF707" s="265"/>
      <c r="AG707" s="361"/>
      <c r="AH707" s="221"/>
      <c r="AN707"/>
      <c r="AO707"/>
    </row>
    <row r="708" spans="1:41" s="193" customFormat="1" ht="39.950000000000003" customHeight="1" thickBot="1">
      <c r="A708" s="474"/>
      <c r="B708" s="475"/>
      <c r="C708" s="476"/>
      <c r="D708" s="479"/>
      <c r="E708" s="79"/>
      <c r="F708" s="185"/>
      <c r="G708" s="186"/>
      <c r="H708" s="142"/>
      <c r="I708" s="134"/>
      <c r="J708" s="134"/>
      <c r="K708" s="134"/>
      <c r="L708" s="134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33">
        <f>SUM(AD709:AD710)</f>
        <v>0</v>
      </c>
      <c r="AE708" s="33"/>
      <c r="AF708" s="445">
        <f t="shared" ref="AF708" si="265">SUM(AF709:AF710)</f>
        <v>0</v>
      </c>
      <c r="AG708" s="444">
        <f>AF708</f>
        <v>0</v>
      </c>
      <c r="AH708" s="221"/>
      <c r="AN708"/>
      <c r="AO708"/>
    </row>
    <row r="709" spans="1:41" s="193" customFormat="1" ht="99.95" customHeight="1" thickBot="1">
      <c r="A709" s="170"/>
      <c r="B709" s="404" t="s">
        <v>416</v>
      </c>
      <c r="C709" s="114" t="s">
        <v>588</v>
      </c>
      <c r="D709" s="190">
        <v>3</v>
      </c>
      <c r="E709" s="78"/>
      <c r="F709" s="259"/>
      <c r="G709" s="259"/>
      <c r="H709" s="142"/>
      <c r="I709" s="134"/>
      <c r="J709" s="134"/>
      <c r="K709" s="134"/>
      <c r="L709" s="134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255">
        <f t="shared" ref="AD709:AD710" si="266">SUM(ROUNDUP(F709/D709,0),ROUNDUP(G709/D709,0),ROUNDUP(H709/D709,0),ROUNDUP(I709/D709,0),ROUNDUP(J709/D709,0),ROUNDUP(K709/D709,0),ROUNDUP(L709/D709,0),ROUNDUP(M709/D709,0),ROUNDUP(N709/D709,0),ROUNDUP(O709/D709,0),ROUNDUP(P709/D709,0),ROUNDUP(Q709/D709,0),ROUNDUP(R709/D709,0),ROUNDUP(S709/D709,0),ROUNDUP(T709/D709,0),ROUNDUP(U709/D709,0),ROUNDUP(V709/D709,0),ROUNDUP(W709/D709,0),ROUNDUP(X709/D709,0),ROUNDUP(Y709/D709,0),ROUNDUP(Z709/D709,0),ROUNDUP(AA709/D709,0),ROUNDUP(AB709/D709,0),ROUNDUP(AC709/D709,0))*D709</f>
        <v>0</v>
      </c>
      <c r="AE709" s="343">
        <v>67.5</v>
      </c>
      <c r="AF709" s="261">
        <f>AD709*AE709</f>
        <v>0</v>
      </c>
      <c r="AG709" s="361"/>
      <c r="AH709" s="221"/>
      <c r="AN709"/>
      <c r="AO709"/>
    </row>
    <row r="710" spans="1:41" ht="99.95" customHeight="1" thickBot="1">
      <c r="A710" s="171"/>
      <c r="B710" s="404" t="s">
        <v>429</v>
      </c>
      <c r="C710" s="114" t="s">
        <v>589</v>
      </c>
      <c r="D710" s="93">
        <v>3</v>
      </c>
      <c r="E710" s="78"/>
      <c r="F710" s="259"/>
      <c r="G710" s="259"/>
      <c r="H710" s="142"/>
      <c r="I710" s="134"/>
      <c r="J710" s="134"/>
      <c r="K710" s="134"/>
      <c r="L710" s="134"/>
      <c r="M710" s="143"/>
      <c r="N710" s="143"/>
      <c r="O710" s="134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255">
        <f t="shared" si="266"/>
        <v>0</v>
      </c>
      <c r="AE710" s="343">
        <v>67.5</v>
      </c>
      <c r="AF710" s="261">
        <f>AD710*AE710</f>
        <v>0</v>
      </c>
      <c r="AG710" s="361"/>
      <c r="AH710" s="221"/>
    </row>
    <row r="711" spans="1:41" s="1" customFormat="1" ht="50.1" customHeight="1" thickBot="1">
      <c r="A711" s="468" t="s">
        <v>476</v>
      </c>
      <c r="B711" s="469"/>
      <c r="C711" s="470"/>
      <c r="D711" s="477" t="s">
        <v>477</v>
      </c>
      <c r="E711" s="77"/>
      <c r="F711" s="91" t="s">
        <v>64</v>
      </c>
      <c r="G711" s="91" t="s">
        <v>480</v>
      </c>
      <c r="H711" s="91" t="s">
        <v>567</v>
      </c>
      <c r="I711" s="91" t="s">
        <v>482</v>
      </c>
      <c r="J711" s="130"/>
      <c r="K711" s="130"/>
      <c r="L711" s="135"/>
      <c r="M711" s="134"/>
      <c r="N711" s="134"/>
      <c r="O711" s="134"/>
      <c r="P711" s="134"/>
      <c r="Q711" s="134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32" t="s">
        <v>2</v>
      </c>
      <c r="AE711" s="341" t="s">
        <v>312</v>
      </c>
      <c r="AF711" s="260" t="s">
        <v>313</v>
      </c>
      <c r="AG711" s="361"/>
      <c r="AH711" s="221"/>
      <c r="AN711"/>
      <c r="AO711"/>
    </row>
    <row r="712" spans="1:41" s="3" customFormat="1" ht="50.1" customHeight="1" thickBot="1">
      <c r="A712" s="471"/>
      <c r="B712" s="472"/>
      <c r="C712" s="473"/>
      <c r="D712" s="478"/>
      <c r="E712" s="78"/>
      <c r="F712" s="92" t="s">
        <v>12</v>
      </c>
      <c r="G712" s="92" t="s">
        <v>4</v>
      </c>
      <c r="H712" s="92" t="s">
        <v>84</v>
      </c>
      <c r="I712" s="92" t="s">
        <v>5</v>
      </c>
      <c r="J712" s="135"/>
      <c r="K712" s="135"/>
      <c r="L712" s="134"/>
      <c r="M712" s="127"/>
      <c r="N712" s="127"/>
      <c r="O712" s="134"/>
      <c r="P712" s="134"/>
      <c r="Q712" s="134"/>
      <c r="R712" s="134"/>
      <c r="S712" s="134"/>
      <c r="T712" s="134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33"/>
      <c r="AE712" s="343"/>
      <c r="AF712" s="265"/>
      <c r="AG712" s="361"/>
      <c r="AH712" s="221"/>
      <c r="AN712"/>
      <c r="AO712"/>
    </row>
    <row r="713" spans="1:41" s="3" customFormat="1" ht="39.950000000000003" customHeight="1" thickBot="1">
      <c r="A713" s="474"/>
      <c r="B713" s="475"/>
      <c r="C713" s="476"/>
      <c r="D713" s="479"/>
      <c r="E713" s="79"/>
      <c r="F713" s="7"/>
      <c r="G713" s="13"/>
      <c r="H713" s="7"/>
      <c r="I713" s="14"/>
      <c r="J713" s="134"/>
      <c r="K713" s="134"/>
      <c r="L713" s="127"/>
      <c r="M713" s="127"/>
      <c r="N713" s="127"/>
      <c r="O713" s="134"/>
      <c r="P713" s="134"/>
      <c r="Q713" s="134"/>
      <c r="R713" s="134"/>
      <c r="S713" s="134"/>
      <c r="T713" s="134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70">
        <f>SUM(AD714)</f>
        <v>0</v>
      </c>
      <c r="AE713" s="70"/>
      <c r="AF713" s="454">
        <f t="shared" ref="AF713" si="267">SUM(AF714)</f>
        <v>0</v>
      </c>
      <c r="AG713" s="444">
        <f>AF713</f>
        <v>0</v>
      </c>
      <c r="AH713" s="221"/>
      <c r="AN713"/>
      <c r="AO713"/>
    </row>
    <row r="714" spans="1:41" s="1" customFormat="1" ht="130.5" customHeight="1" thickBot="1">
      <c r="A714" s="169"/>
      <c r="B714" s="416" t="s">
        <v>378</v>
      </c>
      <c r="C714" s="117" t="s">
        <v>592</v>
      </c>
      <c r="D714" s="150">
        <v>10</v>
      </c>
      <c r="E714" s="19"/>
      <c r="F714" s="58"/>
      <c r="G714" s="58"/>
      <c r="H714" s="58"/>
      <c r="I714" s="58"/>
      <c r="J714" s="127"/>
      <c r="K714" s="127"/>
      <c r="L714" s="127"/>
      <c r="M714" s="134"/>
      <c r="N714" s="134"/>
      <c r="O714" s="130"/>
      <c r="P714" s="134"/>
      <c r="Q714" s="134"/>
      <c r="R714" s="134"/>
      <c r="S714" s="134"/>
      <c r="T714" s="134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255">
        <f t="shared" ref="AD714" si="268">SUM(ROUNDUP(F714/D714,0),ROUNDUP(G714/D714,0),ROUNDUP(H714/D714,0),ROUNDUP(I714/D714,0),ROUNDUP(J714/D714,0),ROUNDUP(K714/D714,0),ROUNDUP(L714/D714,0),ROUNDUP(M714/D714,0),ROUNDUP(N714/D714,0),ROUNDUP(O714/D714,0),ROUNDUP(P714/D714,0),ROUNDUP(Q714/D714,0),ROUNDUP(R714/D714,0),ROUNDUP(S714/D714,0),ROUNDUP(T714/D714,0),ROUNDUP(U714/D714,0),ROUNDUP(V714/D714,0),ROUNDUP(W714/D714,0),ROUNDUP(X714/D714,0),ROUNDUP(Y714/D714,0),ROUNDUP(Z714/D714,0),ROUNDUP(AA714/D714,0),ROUNDUP(AB714/D714,0),ROUNDUP(AC714/D714,0))*D714</f>
        <v>0</v>
      </c>
      <c r="AE714" s="343">
        <v>18.61</v>
      </c>
      <c r="AF714" s="261">
        <f>AD714*AE714</f>
        <v>0</v>
      </c>
      <c r="AG714" s="361"/>
      <c r="AH714" s="221"/>
      <c r="AN714"/>
      <c r="AO714"/>
    </row>
    <row r="715" spans="1:41" s="1" customFormat="1" ht="50.1" customHeight="1" thickBot="1">
      <c r="A715" s="468" t="s">
        <v>476</v>
      </c>
      <c r="B715" s="469"/>
      <c r="C715" s="470"/>
      <c r="D715" s="477" t="s">
        <v>477</v>
      </c>
      <c r="E715" s="77"/>
      <c r="F715" s="91" t="s">
        <v>64</v>
      </c>
      <c r="G715" s="139"/>
      <c r="H715" s="130"/>
      <c r="I715" s="127"/>
      <c r="J715" s="127"/>
      <c r="K715" s="127"/>
      <c r="L715" s="134"/>
      <c r="M715" s="134"/>
      <c r="N715" s="134"/>
      <c r="O715" s="134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32" t="s">
        <v>2</v>
      </c>
      <c r="AE715" s="341" t="s">
        <v>312</v>
      </c>
      <c r="AF715" s="260" t="s">
        <v>313</v>
      </c>
      <c r="AG715" s="361"/>
      <c r="AH715" s="221"/>
      <c r="AN715"/>
      <c r="AO715"/>
    </row>
    <row r="716" spans="1:41" s="1" customFormat="1" ht="50.1" customHeight="1" thickBot="1">
      <c r="A716" s="471"/>
      <c r="B716" s="472"/>
      <c r="C716" s="473"/>
      <c r="D716" s="478"/>
      <c r="E716" s="78"/>
      <c r="F716" s="92" t="s">
        <v>12</v>
      </c>
      <c r="G716" s="139"/>
      <c r="H716" s="135"/>
      <c r="I716" s="127"/>
      <c r="J716" s="127"/>
      <c r="K716" s="127"/>
      <c r="L716" s="130"/>
      <c r="M716" s="134"/>
      <c r="N716" s="134"/>
      <c r="O716" s="134"/>
      <c r="P716" s="134"/>
      <c r="Q716" s="134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33"/>
      <c r="AE716" s="343"/>
      <c r="AF716" s="265"/>
      <c r="AG716" s="361"/>
      <c r="AH716" s="221"/>
      <c r="AN716"/>
      <c r="AO716"/>
    </row>
    <row r="717" spans="1:41" s="1" customFormat="1" ht="42" customHeight="1" thickBot="1">
      <c r="A717" s="474"/>
      <c r="B717" s="475"/>
      <c r="C717" s="476"/>
      <c r="D717" s="479"/>
      <c r="E717" s="79"/>
      <c r="F717" s="7"/>
      <c r="G717" s="139"/>
      <c r="H717" s="134"/>
      <c r="I717" s="139"/>
      <c r="J717" s="127"/>
      <c r="K717" s="127"/>
      <c r="L717" s="135"/>
      <c r="M717" s="134"/>
      <c r="N717" s="134"/>
      <c r="O717" s="134"/>
      <c r="P717" s="134"/>
      <c r="Q717" s="134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70">
        <f>SUM(AD718:AD723)</f>
        <v>0</v>
      </c>
      <c r="AE717" s="70"/>
      <c r="AF717" s="454">
        <f t="shared" ref="AF717" si="269">SUM(AF718:AF723)</f>
        <v>0</v>
      </c>
      <c r="AG717" s="444">
        <f>AF717</f>
        <v>0</v>
      </c>
      <c r="AH717" s="221"/>
      <c r="AN717"/>
      <c r="AO717"/>
    </row>
    <row r="718" spans="1:41" s="1" customFormat="1" ht="50.1" customHeight="1" thickBot="1">
      <c r="A718" s="467"/>
      <c r="B718" s="404" t="s">
        <v>172</v>
      </c>
      <c r="C718" s="117" t="s">
        <v>593</v>
      </c>
      <c r="D718" s="150">
        <v>10</v>
      </c>
      <c r="E718" s="19"/>
      <c r="F718" s="58"/>
      <c r="G718" s="127"/>
      <c r="H718" s="127"/>
      <c r="I718" s="139"/>
      <c r="J718" s="127"/>
      <c r="K718" s="127"/>
      <c r="L718" s="134"/>
      <c r="M718" s="130"/>
      <c r="N718" s="130"/>
      <c r="O718" s="134"/>
      <c r="P718" s="134"/>
      <c r="Q718" s="134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255">
        <f t="shared" ref="AD718:AD723" si="270">SUM(ROUNDUP(F718/D718,0),ROUNDUP(G718/D718,0),ROUNDUP(H718/D718,0),ROUNDUP(I718/D718,0),ROUNDUP(J718/D718,0),ROUNDUP(K718/D718,0),ROUNDUP(L718/D718,0),ROUNDUP(M718/D718,0),ROUNDUP(N718/D718,0),ROUNDUP(O718/D718,0),ROUNDUP(P718/D718,0),ROUNDUP(Q718/D718,0),ROUNDUP(R718/D718,0),ROUNDUP(S718/D718,0),ROUNDUP(T718/D718,0),ROUNDUP(U718/D718,0),ROUNDUP(V718/D718,0),ROUNDUP(W718/D718,0),ROUNDUP(X718/D718,0),ROUNDUP(Y718/D718,0),ROUNDUP(Z718/D718,0),ROUNDUP(AA718/D718,0),ROUNDUP(AB718/D718,0),ROUNDUP(AC718/D718,0))*D718</f>
        <v>0</v>
      </c>
      <c r="AE718" s="343">
        <v>3.14</v>
      </c>
      <c r="AF718" s="261">
        <f t="shared" ref="AF718:AF723" si="271">AD718*AE718</f>
        <v>0</v>
      </c>
      <c r="AG718" s="361"/>
      <c r="AH718" s="221"/>
      <c r="AN718"/>
      <c r="AO718"/>
    </row>
    <row r="719" spans="1:41" s="1" customFormat="1" ht="50.1" customHeight="1" thickBot="1">
      <c r="A719" s="467"/>
      <c r="B719" s="404" t="s">
        <v>173</v>
      </c>
      <c r="C719" s="117" t="s">
        <v>594</v>
      </c>
      <c r="D719" s="150">
        <v>10</v>
      </c>
      <c r="E719" s="19"/>
      <c r="F719" s="58"/>
      <c r="G719" s="127"/>
      <c r="H719" s="127"/>
      <c r="I719" s="130"/>
      <c r="J719" s="130"/>
      <c r="K719" s="130"/>
      <c r="L719" s="134"/>
      <c r="M719" s="134"/>
      <c r="N719" s="134"/>
      <c r="O719" s="134"/>
      <c r="P719" s="134"/>
      <c r="Q719" s="134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255">
        <f t="shared" si="270"/>
        <v>0</v>
      </c>
      <c r="AE719" s="343">
        <v>5.07</v>
      </c>
      <c r="AF719" s="261">
        <f t="shared" si="271"/>
        <v>0</v>
      </c>
      <c r="AG719" s="361"/>
      <c r="AH719" s="221"/>
      <c r="AN719"/>
      <c r="AO719"/>
    </row>
    <row r="720" spans="1:41" s="1" customFormat="1" ht="50.1" customHeight="1" thickBot="1">
      <c r="A720" s="467"/>
      <c r="B720" s="404" t="s">
        <v>174</v>
      </c>
      <c r="C720" s="117" t="s">
        <v>595</v>
      </c>
      <c r="D720" s="150">
        <v>10</v>
      </c>
      <c r="E720" s="19"/>
      <c r="F720" s="58"/>
      <c r="G720" s="127"/>
      <c r="H720" s="127"/>
      <c r="I720" s="135"/>
      <c r="J720" s="143"/>
      <c r="K720" s="143"/>
      <c r="L720" s="134"/>
      <c r="M720" s="134"/>
      <c r="N720" s="134"/>
      <c r="O720" s="134"/>
      <c r="P720" s="134"/>
      <c r="Q720" s="134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255">
        <f t="shared" si="270"/>
        <v>0</v>
      </c>
      <c r="AE720" s="343">
        <v>9.6300000000000008</v>
      </c>
      <c r="AF720" s="261">
        <f t="shared" si="271"/>
        <v>0</v>
      </c>
      <c r="AG720" s="361"/>
      <c r="AH720" s="221"/>
      <c r="AN720"/>
      <c r="AO720"/>
    </row>
    <row r="721" spans="1:41" s="1" customFormat="1" ht="50.1" customHeight="1" thickBot="1">
      <c r="A721" s="467"/>
      <c r="B721" s="404" t="s">
        <v>175</v>
      </c>
      <c r="C721" s="117" t="s">
        <v>596</v>
      </c>
      <c r="D721" s="150">
        <v>10</v>
      </c>
      <c r="E721" s="19"/>
      <c r="F721" s="58"/>
      <c r="G721" s="127"/>
      <c r="H721" s="127"/>
      <c r="I721" s="134"/>
      <c r="J721" s="134"/>
      <c r="K721" s="134"/>
      <c r="L721" s="134"/>
      <c r="M721" s="134"/>
      <c r="N721" s="134"/>
      <c r="O721" s="134"/>
      <c r="P721" s="134"/>
      <c r="Q721" s="134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255">
        <f t="shared" si="270"/>
        <v>0</v>
      </c>
      <c r="AE721" s="343">
        <v>13.09</v>
      </c>
      <c r="AF721" s="261">
        <f t="shared" si="271"/>
        <v>0</v>
      </c>
      <c r="AG721" s="361"/>
      <c r="AH721" s="221"/>
      <c r="AN721"/>
      <c r="AO721"/>
    </row>
    <row r="722" spans="1:41" s="1" customFormat="1" ht="50.1" customHeight="1" thickBot="1">
      <c r="A722" s="467"/>
      <c r="B722" s="404" t="s">
        <v>176</v>
      </c>
      <c r="C722" s="117" t="s">
        <v>597</v>
      </c>
      <c r="D722" s="150">
        <v>10</v>
      </c>
      <c r="E722" s="19"/>
      <c r="F722" s="58"/>
      <c r="G722" s="127"/>
      <c r="H722" s="139"/>
      <c r="I722" s="127"/>
      <c r="J722" s="127"/>
      <c r="K722" s="127"/>
      <c r="L722" s="130"/>
      <c r="M722" s="134"/>
      <c r="N722" s="134"/>
      <c r="O722" s="134"/>
      <c r="P722" s="134"/>
      <c r="Q722" s="134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255">
        <f t="shared" si="270"/>
        <v>0</v>
      </c>
      <c r="AE722" s="343">
        <v>18.309999999999999</v>
      </c>
      <c r="AF722" s="261">
        <f t="shared" si="271"/>
        <v>0</v>
      </c>
      <c r="AG722" s="361"/>
      <c r="AH722" s="221"/>
      <c r="AN722"/>
      <c r="AO722"/>
    </row>
    <row r="723" spans="1:41" s="3" customFormat="1" ht="50.1" customHeight="1" thickBot="1">
      <c r="A723" s="467"/>
      <c r="B723" s="404" t="s">
        <v>177</v>
      </c>
      <c r="C723" s="117" t="s">
        <v>598</v>
      </c>
      <c r="D723" s="150">
        <v>10</v>
      </c>
      <c r="E723" s="19"/>
      <c r="F723" s="58"/>
      <c r="G723" s="127"/>
      <c r="H723" s="139"/>
      <c r="I723" s="127"/>
      <c r="J723" s="127"/>
      <c r="K723" s="127"/>
      <c r="L723" s="134"/>
      <c r="M723" s="134"/>
      <c r="N723" s="130"/>
      <c r="O723" s="130"/>
      <c r="P723" s="134"/>
      <c r="Q723" s="134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255">
        <f t="shared" si="270"/>
        <v>0</v>
      </c>
      <c r="AE723" s="343">
        <v>25.55</v>
      </c>
      <c r="AF723" s="261">
        <f t="shared" si="271"/>
        <v>0</v>
      </c>
      <c r="AG723" s="361"/>
      <c r="AH723" s="221"/>
      <c r="AN723"/>
      <c r="AO723"/>
    </row>
    <row r="724" spans="1:41" s="3" customFormat="1" ht="50.1" customHeight="1" thickBot="1">
      <c r="A724" s="471" t="s">
        <v>476</v>
      </c>
      <c r="B724" s="472"/>
      <c r="C724" s="473"/>
      <c r="D724" s="477" t="s">
        <v>477</v>
      </c>
      <c r="E724" s="77"/>
      <c r="F724" s="91" t="s">
        <v>64</v>
      </c>
      <c r="G724" s="91" t="s">
        <v>482</v>
      </c>
      <c r="H724" s="127"/>
      <c r="I724" s="127"/>
      <c r="J724" s="127"/>
      <c r="K724" s="134"/>
      <c r="L724" s="134"/>
      <c r="M724" s="134"/>
      <c r="N724" s="134"/>
      <c r="O724" s="134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/>
      <c r="AC724" s="130"/>
      <c r="AD724" s="32" t="s">
        <v>2</v>
      </c>
      <c r="AE724" s="341" t="s">
        <v>312</v>
      </c>
      <c r="AF724" s="260" t="s">
        <v>313</v>
      </c>
      <c r="AG724" s="361"/>
      <c r="AH724" s="221"/>
      <c r="AN724"/>
      <c r="AO724"/>
    </row>
    <row r="725" spans="1:41" s="1" customFormat="1" ht="50.1" customHeight="1" thickBot="1">
      <c r="A725" s="471"/>
      <c r="B725" s="472"/>
      <c r="C725" s="473"/>
      <c r="D725" s="478"/>
      <c r="E725" s="78"/>
      <c r="F725" s="92" t="s">
        <v>12</v>
      </c>
      <c r="G725" s="92" t="s">
        <v>5</v>
      </c>
      <c r="H725" s="127"/>
      <c r="I725" s="127"/>
      <c r="J725" s="127"/>
      <c r="K725" s="134"/>
      <c r="L725" s="134"/>
      <c r="M725" s="134"/>
      <c r="N725" s="134"/>
      <c r="O725" s="134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33"/>
      <c r="AE725" s="343"/>
      <c r="AF725" s="265"/>
      <c r="AG725" s="361"/>
      <c r="AH725" s="221"/>
      <c r="AN725"/>
      <c r="AO725"/>
    </row>
    <row r="726" spans="1:41" s="1" customFormat="1" ht="42" customHeight="1" thickBot="1">
      <c r="A726" s="474"/>
      <c r="B726" s="475"/>
      <c r="C726" s="476"/>
      <c r="D726" s="479"/>
      <c r="E726" s="79"/>
      <c r="F726" s="7"/>
      <c r="G726" s="18"/>
      <c r="H726" s="127"/>
      <c r="I726" s="127"/>
      <c r="J726" s="127"/>
      <c r="K726" s="130"/>
      <c r="L726" s="134"/>
      <c r="M726" s="134"/>
      <c r="N726" s="134"/>
      <c r="O726" s="134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33">
        <f>SUM(AD727:AD730)</f>
        <v>0</v>
      </c>
      <c r="AE726" s="33"/>
      <c r="AF726" s="445">
        <f t="shared" ref="AF726" si="272">SUM(AF727:AF730)</f>
        <v>0</v>
      </c>
      <c r="AG726" s="444">
        <f>AF726</f>
        <v>0</v>
      </c>
      <c r="AH726" s="221"/>
      <c r="AN726"/>
      <c r="AO726"/>
    </row>
    <row r="727" spans="1:41" s="1" customFormat="1" ht="50.1" customHeight="1" thickBot="1">
      <c r="A727" s="480"/>
      <c r="B727" s="404" t="s">
        <v>164</v>
      </c>
      <c r="C727" s="117" t="s">
        <v>602</v>
      </c>
      <c r="D727" s="150">
        <v>10</v>
      </c>
      <c r="E727" s="19"/>
      <c r="F727" s="58"/>
      <c r="G727" s="58"/>
      <c r="H727" s="130"/>
      <c r="I727" s="130"/>
      <c r="J727" s="130"/>
      <c r="K727" s="134"/>
      <c r="L727" s="130"/>
      <c r="M727" s="134"/>
      <c r="N727" s="134"/>
      <c r="O727" s="134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255">
        <f t="shared" ref="AD727:AD730" si="273">SUM(ROUNDUP(F727/D727,0),ROUNDUP(G727/D727,0),ROUNDUP(H727/D727,0),ROUNDUP(I727/D727,0),ROUNDUP(J727/D727,0),ROUNDUP(K727/D727,0),ROUNDUP(L727/D727,0),ROUNDUP(M727/D727,0),ROUNDUP(N727/D727,0),ROUNDUP(O727/D727,0),ROUNDUP(P727/D727,0),ROUNDUP(Q727/D727,0),ROUNDUP(R727/D727,0),ROUNDUP(S727/D727,0),ROUNDUP(T727/D727,0),ROUNDUP(U727/D727,0),ROUNDUP(V727/D727,0),ROUNDUP(W727/D727,0),ROUNDUP(X727/D727,0),ROUNDUP(Y727/D727,0),ROUNDUP(Z727/D727,0),ROUNDUP(AA727/D727,0),ROUNDUP(AB727/D727,0),ROUNDUP(AC727/D727,0))*D727</f>
        <v>0</v>
      </c>
      <c r="AE727" s="343">
        <v>8.0500000000000007</v>
      </c>
      <c r="AF727" s="261">
        <f t="shared" ref="AF727:AF730" si="274">AD727*AE727</f>
        <v>0</v>
      </c>
      <c r="AG727" s="361"/>
      <c r="AH727" s="221"/>
      <c r="AN727"/>
      <c r="AO727"/>
    </row>
    <row r="728" spans="1:41" s="1" customFormat="1" ht="50.1" customHeight="1" thickBot="1">
      <c r="A728" s="480"/>
      <c r="B728" s="404" t="s">
        <v>165</v>
      </c>
      <c r="C728" s="117" t="s">
        <v>603</v>
      </c>
      <c r="D728" s="150">
        <v>10</v>
      </c>
      <c r="E728" s="19"/>
      <c r="F728" s="58"/>
      <c r="G728" s="58"/>
      <c r="H728" s="135"/>
      <c r="I728" s="143"/>
      <c r="J728" s="134"/>
      <c r="K728" s="134"/>
      <c r="L728" s="134"/>
      <c r="M728" s="134"/>
      <c r="N728" s="134"/>
      <c r="O728" s="134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255">
        <f t="shared" si="273"/>
        <v>0</v>
      </c>
      <c r="AE728" s="343">
        <v>9.92</v>
      </c>
      <c r="AF728" s="261">
        <f t="shared" si="274"/>
        <v>0</v>
      </c>
      <c r="AG728" s="361"/>
      <c r="AH728" s="221"/>
      <c r="AN728"/>
      <c r="AO728"/>
    </row>
    <row r="729" spans="1:41" s="1" customFormat="1" ht="50.1" customHeight="1" thickBot="1">
      <c r="A729" s="480"/>
      <c r="B729" s="404" t="s">
        <v>166</v>
      </c>
      <c r="C729" s="117" t="s">
        <v>604</v>
      </c>
      <c r="D729" s="150">
        <v>10</v>
      </c>
      <c r="E729" s="19"/>
      <c r="F729" s="58"/>
      <c r="G729" s="58"/>
      <c r="H729" s="134"/>
      <c r="I729" s="134"/>
      <c r="J729" s="134"/>
      <c r="K729" s="134"/>
      <c r="L729" s="134"/>
      <c r="M729" s="134"/>
      <c r="N729" s="134"/>
      <c r="O729" s="134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255">
        <f t="shared" si="273"/>
        <v>0</v>
      </c>
      <c r="AE729" s="343">
        <v>18.05</v>
      </c>
      <c r="AF729" s="261">
        <f t="shared" si="274"/>
        <v>0</v>
      </c>
      <c r="AG729" s="361"/>
      <c r="AH729" s="221"/>
      <c r="AN729"/>
      <c r="AO729"/>
    </row>
    <row r="730" spans="1:41" s="193" customFormat="1" ht="50.1" customHeight="1" thickBot="1">
      <c r="A730" s="480"/>
      <c r="B730" s="404" t="s">
        <v>167</v>
      </c>
      <c r="C730" s="117" t="s">
        <v>605</v>
      </c>
      <c r="D730" s="150">
        <v>10</v>
      </c>
      <c r="E730" s="19"/>
      <c r="F730" s="58"/>
      <c r="G730" s="58"/>
      <c r="H730" s="127"/>
      <c r="I730" s="127"/>
      <c r="J730" s="134"/>
      <c r="K730" s="134"/>
      <c r="L730" s="134"/>
      <c r="M730" s="127"/>
      <c r="N730" s="134"/>
      <c r="O730" s="134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255">
        <f t="shared" si="273"/>
        <v>0</v>
      </c>
      <c r="AE730" s="343">
        <v>32.15</v>
      </c>
      <c r="AF730" s="261">
        <f t="shared" si="274"/>
        <v>0</v>
      </c>
      <c r="AG730" s="361"/>
      <c r="AH730" s="221"/>
      <c r="AN730"/>
      <c r="AO730"/>
    </row>
    <row r="731" spans="1:41" s="3" customFormat="1" ht="50.1" customHeight="1" thickBot="1">
      <c r="A731" s="468" t="s">
        <v>476</v>
      </c>
      <c r="B731" s="469"/>
      <c r="C731" s="470"/>
      <c r="D731" s="477" t="s">
        <v>477</v>
      </c>
      <c r="E731" s="77"/>
      <c r="F731" s="91" t="s">
        <v>64</v>
      </c>
      <c r="G731" s="91" t="s">
        <v>482</v>
      </c>
      <c r="H731" s="130"/>
      <c r="I731" s="130"/>
      <c r="J731" s="125"/>
      <c r="K731" s="127"/>
      <c r="L731" s="127"/>
      <c r="M731" s="130"/>
      <c r="N731" s="134"/>
      <c r="O731" s="130"/>
      <c r="P731" s="134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32" t="s">
        <v>2</v>
      </c>
      <c r="AE731" s="341" t="s">
        <v>312</v>
      </c>
      <c r="AF731" s="260" t="s">
        <v>313</v>
      </c>
      <c r="AG731" s="361"/>
      <c r="AH731" s="221"/>
      <c r="AN731"/>
      <c r="AO731"/>
    </row>
    <row r="732" spans="1:41" s="1" customFormat="1" ht="50.1" customHeight="1" thickBot="1">
      <c r="A732" s="471"/>
      <c r="B732" s="472"/>
      <c r="C732" s="473"/>
      <c r="D732" s="478"/>
      <c r="E732" s="78"/>
      <c r="F732" s="92" t="s">
        <v>12</v>
      </c>
      <c r="G732" s="92" t="s">
        <v>5</v>
      </c>
      <c r="H732" s="143"/>
      <c r="I732" s="143"/>
      <c r="J732" s="125"/>
      <c r="K732" s="130"/>
      <c r="L732" s="130"/>
      <c r="M732" s="143"/>
      <c r="N732" s="134"/>
      <c r="O732" s="134"/>
      <c r="P732" s="130"/>
      <c r="Q732" s="134"/>
      <c r="R732" s="134"/>
      <c r="S732" s="134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33"/>
      <c r="AE732" s="343"/>
      <c r="AF732" s="265"/>
      <c r="AG732" s="361"/>
      <c r="AH732" s="221"/>
      <c r="AN732"/>
      <c r="AO732"/>
    </row>
    <row r="733" spans="1:41" s="1" customFormat="1" ht="42" customHeight="1" thickBot="1">
      <c r="A733" s="474"/>
      <c r="B733" s="475"/>
      <c r="C733" s="476"/>
      <c r="D733" s="479"/>
      <c r="E733" s="79"/>
      <c r="F733" s="7"/>
      <c r="G733" s="18"/>
      <c r="H733" s="134"/>
      <c r="I733" s="134"/>
      <c r="J733" s="140"/>
      <c r="K733" s="135"/>
      <c r="L733" s="135"/>
      <c r="M733" s="134"/>
      <c r="N733" s="134"/>
      <c r="O733" s="134"/>
      <c r="P733" s="134"/>
      <c r="Q733" s="134"/>
      <c r="R733" s="134"/>
      <c r="S733" s="134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33">
        <f>SUM(AD734:AD736)</f>
        <v>0</v>
      </c>
      <c r="AE733" s="33"/>
      <c r="AF733" s="445">
        <f t="shared" ref="AF733" si="275">SUM(AF734:AF736)</f>
        <v>0</v>
      </c>
      <c r="AG733" s="444">
        <f>AF733</f>
        <v>0</v>
      </c>
      <c r="AH733" s="221"/>
      <c r="AN733"/>
      <c r="AO733"/>
    </row>
    <row r="734" spans="1:41" s="1" customFormat="1" ht="50.1" customHeight="1" thickBot="1">
      <c r="A734" s="467"/>
      <c r="B734" s="404" t="s">
        <v>178</v>
      </c>
      <c r="C734" s="117" t="s">
        <v>599</v>
      </c>
      <c r="D734" s="150">
        <v>10</v>
      </c>
      <c r="E734" s="19"/>
      <c r="F734" s="58"/>
      <c r="G734" s="58"/>
      <c r="H734" s="127"/>
      <c r="I734" s="127"/>
      <c r="J734" s="127"/>
      <c r="K734" s="134"/>
      <c r="L734" s="134"/>
      <c r="M734" s="127"/>
      <c r="N734" s="134"/>
      <c r="O734" s="134"/>
      <c r="P734" s="134"/>
      <c r="Q734" s="134"/>
      <c r="R734" s="134"/>
      <c r="S734" s="134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255">
        <f t="shared" ref="AD734:AD736" si="276">SUM(ROUNDUP(F734/D734,0),ROUNDUP(G734/D734,0),ROUNDUP(H734/D734,0),ROUNDUP(I734/D734,0),ROUNDUP(J734/D734,0),ROUNDUP(K734/D734,0),ROUNDUP(L734/D734,0),ROUNDUP(M734/D734,0),ROUNDUP(N734/D734,0),ROUNDUP(O734/D734,0),ROUNDUP(P734/D734,0),ROUNDUP(Q734/D734,0),ROUNDUP(R734/D734,0),ROUNDUP(S734/D734,0),ROUNDUP(T734/D734,0),ROUNDUP(U734/D734,0),ROUNDUP(V734/D734,0),ROUNDUP(W734/D734,0),ROUNDUP(X734/D734,0),ROUNDUP(Y734/D734,0),ROUNDUP(Z734/D734,0),ROUNDUP(AA734/D734,0),ROUNDUP(AB734/D734,0),ROUNDUP(AC734/D734,0))*D734</f>
        <v>0</v>
      </c>
      <c r="AE734" s="343">
        <v>10.62</v>
      </c>
      <c r="AF734" s="261">
        <f t="shared" ref="AF734:AF736" si="277">AD734*AE734</f>
        <v>0</v>
      </c>
      <c r="AG734" s="361"/>
      <c r="AH734" s="221"/>
      <c r="AN734"/>
      <c r="AO734"/>
    </row>
    <row r="735" spans="1:41" s="1" customFormat="1" ht="50.1" customHeight="1" thickBot="1">
      <c r="A735" s="467"/>
      <c r="B735" s="404" t="s">
        <v>179</v>
      </c>
      <c r="C735" s="117" t="s">
        <v>600</v>
      </c>
      <c r="D735" s="150">
        <v>10</v>
      </c>
      <c r="E735" s="19"/>
      <c r="F735" s="58"/>
      <c r="G735" s="58"/>
      <c r="H735" s="127"/>
      <c r="I735" s="127"/>
      <c r="J735" s="127"/>
      <c r="K735" s="127"/>
      <c r="L735" s="127"/>
      <c r="M735" s="127"/>
      <c r="N735" s="134"/>
      <c r="O735" s="134"/>
      <c r="P735" s="134"/>
      <c r="Q735" s="134"/>
      <c r="R735" s="134"/>
      <c r="S735" s="134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255">
        <f t="shared" si="276"/>
        <v>0</v>
      </c>
      <c r="AE735" s="343">
        <v>12.85</v>
      </c>
      <c r="AF735" s="261">
        <f t="shared" si="277"/>
        <v>0</v>
      </c>
      <c r="AG735" s="361"/>
      <c r="AH735" s="221"/>
      <c r="AN735"/>
      <c r="AO735"/>
    </row>
    <row r="736" spans="1:41" s="3" customFormat="1" ht="50.1" customHeight="1" thickBot="1">
      <c r="A736" s="467"/>
      <c r="B736" s="404" t="s">
        <v>180</v>
      </c>
      <c r="C736" s="117" t="s">
        <v>601</v>
      </c>
      <c r="D736" s="150">
        <v>10</v>
      </c>
      <c r="E736" s="19"/>
      <c r="F736" s="58"/>
      <c r="G736" s="58"/>
      <c r="H736" s="127"/>
      <c r="I736" s="127"/>
      <c r="J736" s="127"/>
      <c r="K736" s="127"/>
      <c r="L736" s="127"/>
      <c r="M736" s="130"/>
      <c r="N736" s="130"/>
      <c r="O736" s="130"/>
      <c r="P736" s="134"/>
      <c r="Q736" s="134"/>
      <c r="R736" s="134"/>
      <c r="S736" s="134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255">
        <f t="shared" si="276"/>
        <v>0</v>
      </c>
      <c r="AE736" s="343">
        <v>14.28</v>
      </c>
      <c r="AF736" s="261">
        <f t="shared" si="277"/>
        <v>0</v>
      </c>
      <c r="AG736" s="361"/>
      <c r="AH736" s="221"/>
      <c r="AN736"/>
      <c r="AO736"/>
    </row>
    <row r="737" spans="1:41" s="3" customFormat="1" ht="50.1" customHeight="1" thickBot="1">
      <c r="A737" s="468" t="s">
        <v>476</v>
      </c>
      <c r="B737" s="469"/>
      <c r="C737" s="470"/>
      <c r="D737" s="477" t="s">
        <v>477</v>
      </c>
      <c r="E737" s="77"/>
      <c r="F737" s="91" t="s">
        <v>64</v>
      </c>
      <c r="G737" s="91" t="s">
        <v>482</v>
      </c>
      <c r="H737" s="139"/>
      <c r="I737" s="140"/>
      <c r="J737" s="134"/>
      <c r="K737" s="134"/>
      <c r="L737" s="134"/>
      <c r="M737" s="134"/>
      <c r="N737" s="134"/>
      <c r="O737" s="126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32" t="s">
        <v>2</v>
      </c>
      <c r="AE737" s="341" t="s">
        <v>312</v>
      </c>
      <c r="AF737" s="260" t="s">
        <v>313</v>
      </c>
      <c r="AG737" s="361"/>
      <c r="AH737" s="221"/>
      <c r="AN737"/>
      <c r="AO737"/>
    </row>
    <row r="738" spans="1:41" s="3" customFormat="1" ht="50.1" customHeight="1" thickBot="1">
      <c r="A738" s="471"/>
      <c r="B738" s="472"/>
      <c r="C738" s="473"/>
      <c r="D738" s="478"/>
      <c r="E738" s="78"/>
      <c r="F738" s="92" t="s">
        <v>12</v>
      </c>
      <c r="G738" s="92" t="s">
        <v>5</v>
      </c>
      <c r="H738" s="139"/>
      <c r="I738" s="140"/>
      <c r="J738" s="134"/>
      <c r="K738" s="134"/>
      <c r="L738" s="134"/>
      <c r="M738" s="134"/>
      <c r="N738" s="134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33"/>
      <c r="AE738" s="343"/>
      <c r="AF738" s="265"/>
      <c r="AG738" s="361"/>
      <c r="AH738" s="221"/>
      <c r="AN738"/>
      <c r="AO738"/>
    </row>
    <row r="739" spans="1:41" s="1" customFormat="1" ht="40.5" customHeight="1" thickBot="1">
      <c r="A739" s="474"/>
      <c r="B739" s="475"/>
      <c r="C739" s="476"/>
      <c r="D739" s="479"/>
      <c r="E739" s="79"/>
      <c r="F739" s="7"/>
      <c r="G739" s="7"/>
      <c r="H739" s="139"/>
      <c r="I739" s="140"/>
      <c r="J739" s="134"/>
      <c r="K739" s="134"/>
      <c r="L739" s="134"/>
      <c r="M739" s="134"/>
      <c r="N739" s="134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33">
        <f>SUM(AD740:AD746)</f>
        <v>0</v>
      </c>
      <c r="AE739" s="33"/>
      <c r="AF739" s="445">
        <f t="shared" ref="AF739" si="278">SUM(AF740:AF746)</f>
        <v>0</v>
      </c>
      <c r="AG739" s="444">
        <f>AF739</f>
        <v>0</v>
      </c>
      <c r="AH739" s="221"/>
      <c r="AN739"/>
      <c r="AO739"/>
    </row>
    <row r="740" spans="1:41" s="1" customFormat="1" ht="39.950000000000003" customHeight="1" thickBot="1">
      <c r="A740" s="467"/>
      <c r="B740" s="404" t="s">
        <v>186</v>
      </c>
      <c r="C740" s="117" t="s">
        <v>625</v>
      </c>
      <c r="D740" s="150">
        <v>10</v>
      </c>
      <c r="E740" s="19"/>
      <c r="F740" s="58"/>
      <c r="G740" s="58"/>
      <c r="H740" s="139"/>
      <c r="I740" s="140"/>
      <c r="J740" s="130"/>
      <c r="K740" s="134"/>
      <c r="L740" s="134"/>
      <c r="M740" s="134"/>
      <c r="N740" s="134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255">
        <f t="shared" ref="AD740:AD746" si="279">SUM(ROUNDUP(F740/D740,0),ROUNDUP(G740/D740,0),ROUNDUP(H740/D740,0),ROUNDUP(I740/D740,0),ROUNDUP(J740/D740,0),ROUNDUP(K740/D740,0),ROUNDUP(L740/D740,0),ROUNDUP(M740/D740,0),ROUNDUP(N740/D740,0),ROUNDUP(O740/D740,0),ROUNDUP(P740/D740,0),ROUNDUP(Q740/D740,0),ROUNDUP(R740/D740,0),ROUNDUP(S740/D740,0),ROUNDUP(T740/D740,0),ROUNDUP(U740/D740,0),ROUNDUP(V740/D740,0),ROUNDUP(W740/D740,0),ROUNDUP(X740/D740,0),ROUNDUP(Y740/D740,0),ROUNDUP(Z740/D740,0),ROUNDUP(AA740/D740,0),ROUNDUP(AB740/D740,0),ROUNDUP(AC740/D740,0))*D740</f>
        <v>0</v>
      </c>
      <c r="AE740" s="343">
        <v>1.6</v>
      </c>
      <c r="AF740" s="261">
        <f t="shared" ref="AF740:AF746" si="280">AD740*AE740</f>
        <v>0</v>
      </c>
      <c r="AG740" s="361"/>
      <c r="AH740" s="221"/>
      <c r="AN740"/>
      <c r="AO740"/>
    </row>
    <row r="741" spans="1:41" s="3" customFormat="1" ht="39.950000000000003" customHeight="1" thickBot="1">
      <c r="A741" s="467"/>
      <c r="B741" s="404" t="s">
        <v>187</v>
      </c>
      <c r="C741" s="117" t="s">
        <v>626</v>
      </c>
      <c r="D741" s="150">
        <v>10</v>
      </c>
      <c r="E741" s="19"/>
      <c r="F741" s="58"/>
      <c r="G741" s="58"/>
      <c r="H741" s="139"/>
      <c r="I741" s="140"/>
      <c r="J741" s="135"/>
      <c r="K741" s="134"/>
      <c r="L741" s="134"/>
      <c r="M741" s="134"/>
      <c r="N741" s="134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255">
        <f t="shared" si="279"/>
        <v>0</v>
      </c>
      <c r="AE741" s="343">
        <v>1.83</v>
      </c>
      <c r="AF741" s="261">
        <f t="shared" si="280"/>
        <v>0</v>
      </c>
      <c r="AG741" s="361"/>
      <c r="AH741" s="221"/>
      <c r="AN741"/>
      <c r="AO741"/>
    </row>
    <row r="742" spans="1:41" s="3" customFormat="1" ht="39.950000000000003" customHeight="1" thickBot="1">
      <c r="A742" s="467"/>
      <c r="B742" s="404" t="s">
        <v>188</v>
      </c>
      <c r="C742" s="117" t="s">
        <v>627</v>
      </c>
      <c r="D742" s="150">
        <v>10</v>
      </c>
      <c r="E742" s="19"/>
      <c r="F742" s="58"/>
      <c r="G742" s="58"/>
      <c r="H742" s="139"/>
      <c r="I742" s="139"/>
      <c r="J742" s="134"/>
      <c r="K742" s="134"/>
      <c r="L742" s="134"/>
      <c r="M742" s="134"/>
      <c r="N742" s="134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255">
        <f t="shared" si="279"/>
        <v>0</v>
      </c>
      <c r="AE742" s="343">
        <v>2.6</v>
      </c>
      <c r="AF742" s="261">
        <f t="shared" si="280"/>
        <v>0</v>
      </c>
      <c r="AG742" s="361"/>
      <c r="AH742" s="221"/>
      <c r="AN742"/>
      <c r="AO742"/>
    </row>
    <row r="743" spans="1:41" s="1" customFormat="1" ht="39.950000000000003" customHeight="1" thickBot="1">
      <c r="A743" s="467"/>
      <c r="B743" s="404" t="s">
        <v>189</v>
      </c>
      <c r="C743" s="117" t="s">
        <v>638</v>
      </c>
      <c r="D743" s="150">
        <v>10</v>
      </c>
      <c r="E743" s="19"/>
      <c r="F743" s="58"/>
      <c r="G743" s="58"/>
      <c r="H743" s="139"/>
      <c r="I743" s="139"/>
      <c r="J743" s="127"/>
      <c r="K743" s="146"/>
      <c r="L743" s="130"/>
      <c r="M743" s="134"/>
      <c r="N743" s="134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255">
        <f t="shared" si="279"/>
        <v>0</v>
      </c>
      <c r="AE743" s="343">
        <v>3.52</v>
      </c>
      <c r="AF743" s="261">
        <f t="shared" si="280"/>
        <v>0</v>
      </c>
      <c r="AG743" s="361"/>
      <c r="AH743" s="221"/>
      <c r="AN743"/>
      <c r="AO743"/>
    </row>
    <row r="744" spans="1:41" s="1" customFormat="1" ht="39.950000000000003" customHeight="1" thickBot="1">
      <c r="A744" s="467"/>
      <c r="B744" s="404" t="s">
        <v>190</v>
      </c>
      <c r="C744" s="117" t="s">
        <v>628</v>
      </c>
      <c r="D744" s="150">
        <v>10</v>
      </c>
      <c r="E744" s="19"/>
      <c r="F744" s="58"/>
      <c r="G744" s="58"/>
      <c r="H744" s="139"/>
      <c r="I744" s="139"/>
      <c r="J744" s="127"/>
      <c r="K744" s="135"/>
      <c r="L744" s="135"/>
      <c r="M744" s="134"/>
      <c r="N744" s="134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255">
        <f t="shared" si="279"/>
        <v>0</v>
      </c>
      <c r="AE744" s="343">
        <v>4.99</v>
      </c>
      <c r="AF744" s="261">
        <f t="shared" si="280"/>
        <v>0</v>
      </c>
      <c r="AG744" s="361"/>
      <c r="AH744" s="221"/>
      <c r="AN744"/>
      <c r="AO744"/>
    </row>
    <row r="745" spans="1:41" s="1" customFormat="1" ht="39.950000000000003" customHeight="1" thickBot="1">
      <c r="A745" s="467"/>
      <c r="B745" s="404" t="s">
        <v>191</v>
      </c>
      <c r="C745" s="117" t="s">
        <v>629</v>
      </c>
      <c r="D745" s="150">
        <v>10</v>
      </c>
      <c r="E745" s="19"/>
      <c r="F745" s="58"/>
      <c r="G745" s="58"/>
      <c r="H745" s="139"/>
      <c r="I745" s="139"/>
      <c r="J745" s="134"/>
      <c r="K745" s="134"/>
      <c r="L745" s="134"/>
      <c r="M745" s="134"/>
      <c r="N745" s="134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255">
        <f t="shared" si="279"/>
        <v>0</v>
      </c>
      <c r="AE745" s="343">
        <v>6.12</v>
      </c>
      <c r="AF745" s="261">
        <f t="shared" si="280"/>
        <v>0</v>
      </c>
      <c r="AG745" s="361"/>
      <c r="AH745" s="221"/>
      <c r="AN745"/>
      <c r="AO745"/>
    </row>
    <row r="746" spans="1:41" s="1" customFormat="1" ht="39.950000000000003" customHeight="1" thickBot="1">
      <c r="A746" s="467"/>
      <c r="B746" s="404" t="s">
        <v>192</v>
      </c>
      <c r="C746" s="117" t="s">
        <v>630</v>
      </c>
      <c r="D746" s="150">
        <v>10</v>
      </c>
      <c r="E746" s="19"/>
      <c r="F746" s="58"/>
      <c r="G746" s="58"/>
      <c r="H746" s="127"/>
      <c r="I746" s="127"/>
      <c r="J746" s="130"/>
      <c r="K746" s="127"/>
      <c r="L746" s="127"/>
      <c r="M746" s="134"/>
      <c r="N746" s="134"/>
      <c r="O746" s="134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255">
        <f t="shared" si="279"/>
        <v>0</v>
      </c>
      <c r="AE746" s="343">
        <v>9.8000000000000007</v>
      </c>
      <c r="AF746" s="261">
        <f t="shared" si="280"/>
        <v>0</v>
      </c>
      <c r="AG746" s="361"/>
      <c r="AH746" s="221"/>
      <c r="AN746"/>
      <c r="AO746"/>
    </row>
    <row r="747" spans="1:41" ht="50.1" customHeight="1" thickBot="1">
      <c r="A747" s="468" t="s">
        <v>476</v>
      </c>
      <c r="B747" s="469"/>
      <c r="C747" s="470"/>
      <c r="D747" s="477" t="s">
        <v>477</v>
      </c>
      <c r="E747" s="77"/>
      <c r="F747" s="91" t="s">
        <v>64</v>
      </c>
      <c r="G747" s="91" t="s">
        <v>482</v>
      </c>
      <c r="H747" s="139"/>
      <c r="I747" s="139"/>
      <c r="J747" s="130"/>
      <c r="K747" s="127"/>
      <c r="L747" s="127"/>
      <c r="M747" s="134"/>
      <c r="N747" s="134"/>
      <c r="O747" s="134"/>
      <c r="P747" s="134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32" t="s">
        <v>2</v>
      </c>
      <c r="AE747" s="341" t="s">
        <v>312</v>
      </c>
      <c r="AF747" s="260" t="s">
        <v>313</v>
      </c>
      <c r="AG747" s="361"/>
      <c r="AH747" s="221"/>
    </row>
    <row r="748" spans="1:41" ht="50.1" customHeight="1" thickBot="1">
      <c r="A748" s="471"/>
      <c r="B748" s="472"/>
      <c r="C748" s="473"/>
      <c r="D748" s="478"/>
      <c r="E748" s="78"/>
      <c r="F748" s="92" t="s">
        <v>12</v>
      </c>
      <c r="G748" s="92" t="s">
        <v>5</v>
      </c>
      <c r="H748" s="139"/>
      <c r="I748" s="139"/>
      <c r="J748" s="135"/>
      <c r="K748" s="127"/>
      <c r="L748" s="127"/>
      <c r="M748" s="134"/>
      <c r="N748" s="130"/>
      <c r="O748" s="134"/>
      <c r="P748" s="134"/>
      <c r="Q748" s="134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33"/>
      <c r="AE748" s="343"/>
      <c r="AF748" s="265"/>
      <c r="AG748" s="361"/>
      <c r="AH748" s="221"/>
    </row>
    <row r="749" spans="1:41" ht="51" customHeight="1" thickBot="1">
      <c r="A749" s="474"/>
      <c r="B749" s="475"/>
      <c r="C749" s="476"/>
      <c r="D749" s="479"/>
      <c r="E749" s="79"/>
      <c r="F749" s="7"/>
      <c r="G749" s="18"/>
      <c r="H749" s="139"/>
      <c r="I749" s="139"/>
      <c r="J749" s="134"/>
      <c r="K749" s="127"/>
      <c r="L749" s="127"/>
      <c r="M749" s="134"/>
      <c r="N749" s="134"/>
      <c r="O749" s="134"/>
      <c r="P749" s="134"/>
      <c r="Q749" s="134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33">
        <f>SUM(AD750:AD753)</f>
        <v>0</v>
      </c>
      <c r="AE749" s="33"/>
      <c r="AF749" s="445">
        <f t="shared" ref="AF749" si="281">SUM(AF750:AF753)</f>
        <v>0</v>
      </c>
      <c r="AG749" s="444">
        <f>AF749</f>
        <v>0</v>
      </c>
      <c r="AH749" s="221"/>
    </row>
    <row r="750" spans="1:41" ht="50.1" customHeight="1" thickBot="1">
      <c r="A750" s="467"/>
      <c r="B750" s="404" t="s">
        <v>168</v>
      </c>
      <c r="C750" s="117" t="s">
        <v>607</v>
      </c>
      <c r="D750" s="150">
        <v>10</v>
      </c>
      <c r="E750" s="19"/>
      <c r="F750" s="58"/>
      <c r="G750" s="58"/>
      <c r="H750" s="127"/>
      <c r="I750" s="127"/>
      <c r="J750" s="127"/>
      <c r="K750" s="130"/>
      <c r="L750" s="130"/>
      <c r="M750" s="125"/>
      <c r="N750" s="134"/>
      <c r="O750" s="134"/>
      <c r="P750" s="130"/>
      <c r="Q750" s="134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255">
        <f t="shared" ref="AD750:AD753" si="282">SUM(ROUNDUP(F750/D750,0),ROUNDUP(G750/D750,0),ROUNDUP(H750/D750,0),ROUNDUP(I750/D750,0),ROUNDUP(J750/D750,0),ROUNDUP(K750/D750,0),ROUNDUP(L750/D750,0),ROUNDUP(M750/D750,0),ROUNDUP(N750/D750,0),ROUNDUP(O750/D750,0),ROUNDUP(P750/D750,0),ROUNDUP(Q750/D750,0),ROUNDUP(R750/D750,0),ROUNDUP(S750/D750,0),ROUNDUP(T750/D750,0),ROUNDUP(U750/D750,0),ROUNDUP(V750/D750,0),ROUNDUP(W750/D750,0),ROUNDUP(X750/D750,0),ROUNDUP(Y750/D750,0),ROUNDUP(Z750/D750,0),ROUNDUP(AA750/D750,0),ROUNDUP(AB750/D750,0),ROUNDUP(AC750/D750,0))*D750</f>
        <v>0</v>
      </c>
      <c r="AE750" s="343">
        <v>6.64</v>
      </c>
      <c r="AF750" s="261">
        <f t="shared" ref="AF750:AF753" si="283">AD750*AE750</f>
        <v>0</v>
      </c>
      <c r="AG750" s="361"/>
      <c r="AH750" s="221"/>
    </row>
    <row r="751" spans="1:41" ht="50.1" customHeight="1" thickBot="1">
      <c r="A751" s="467"/>
      <c r="B751" s="404" t="s">
        <v>169</v>
      </c>
      <c r="C751" s="117" t="s">
        <v>606</v>
      </c>
      <c r="D751" s="150">
        <v>10</v>
      </c>
      <c r="E751" s="19"/>
      <c r="F751" s="58"/>
      <c r="G751" s="58"/>
      <c r="H751" s="127"/>
      <c r="I751" s="127"/>
      <c r="J751" s="127"/>
      <c r="K751" s="143"/>
      <c r="L751" s="143"/>
      <c r="M751" s="140"/>
      <c r="N751" s="134"/>
      <c r="O751" s="134"/>
      <c r="P751" s="134"/>
      <c r="Q751" s="134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255">
        <f t="shared" si="282"/>
        <v>0</v>
      </c>
      <c r="AE751" s="343">
        <v>8.39</v>
      </c>
      <c r="AF751" s="261">
        <f t="shared" si="283"/>
        <v>0</v>
      </c>
      <c r="AG751" s="361"/>
      <c r="AH751" s="221"/>
    </row>
    <row r="752" spans="1:41" ht="50.1" customHeight="1" thickBot="1">
      <c r="A752" s="467"/>
      <c r="B752" s="404" t="s">
        <v>170</v>
      </c>
      <c r="C752" s="117" t="s">
        <v>608</v>
      </c>
      <c r="D752" s="150">
        <v>10</v>
      </c>
      <c r="E752" s="19"/>
      <c r="F752" s="58"/>
      <c r="G752" s="58"/>
      <c r="H752" s="127"/>
      <c r="I752" s="127"/>
      <c r="J752" s="127"/>
      <c r="K752" s="134"/>
      <c r="L752" s="134"/>
      <c r="M752" s="140"/>
      <c r="N752" s="134"/>
      <c r="O752" s="134"/>
      <c r="P752" s="134"/>
      <c r="Q752" s="134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255">
        <f t="shared" si="282"/>
        <v>0</v>
      </c>
      <c r="AE752" s="343">
        <v>16.920000000000002</v>
      </c>
      <c r="AF752" s="261">
        <f t="shared" si="283"/>
        <v>0</v>
      </c>
      <c r="AG752" s="361"/>
      <c r="AH752" s="221"/>
    </row>
    <row r="753" spans="1:41" s="193" customFormat="1" ht="50.1" customHeight="1" thickBot="1">
      <c r="A753" s="467"/>
      <c r="B753" s="404" t="s">
        <v>171</v>
      </c>
      <c r="C753" s="117" t="s">
        <v>609</v>
      </c>
      <c r="D753" s="150">
        <v>10</v>
      </c>
      <c r="E753" s="19"/>
      <c r="F753" s="58"/>
      <c r="G753" s="58"/>
      <c r="H753" s="127"/>
      <c r="I753" s="127"/>
      <c r="J753" s="127"/>
      <c r="K753" s="127"/>
      <c r="L753" s="127"/>
      <c r="M753" s="140"/>
      <c r="N753" s="134"/>
      <c r="O753" s="134"/>
      <c r="P753" s="134"/>
      <c r="Q753" s="134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255">
        <f t="shared" si="282"/>
        <v>0</v>
      </c>
      <c r="AE753" s="343">
        <v>27.27</v>
      </c>
      <c r="AF753" s="261">
        <f t="shared" si="283"/>
        <v>0</v>
      </c>
      <c r="AG753" s="361"/>
      <c r="AH753" s="221"/>
      <c r="AN753"/>
      <c r="AO753"/>
    </row>
    <row r="754" spans="1:41" ht="50.1" customHeight="1" thickBot="1">
      <c r="A754" s="468" t="s">
        <v>476</v>
      </c>
      <c r="B754" s="469"/>
      <c r="C754" s="470"/>
      <c r="D754" s="477" t="s">
        <v>477</v>
      </c>
      <c r="E754" s="77"/>
      <c r="F754" s="91" t="s">
        <v>379</v>
      </c>
      <c r="G754" s="91" t="s">
        <v>482</v>
      </c>
      <c r="H754" s="139"/>
      <c r="I754" s="139"/>
      <c r="J754" s="130"/>
      <c r="K754" s="127"/>
      <c r="L754" s="127"/>
      <c r="M754" s="140"/>
      <c r="N754" s="134"/>
      <c r="O754" s="134"/>
      <c r="P754" s="134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0"/>
      <c r="AC754" s="130"/>
      <c r="AD754" s="32" t="s">
        <v>2</v>
      </c>
      <c r="AE754" s="341" t="s">
        <v>312</v>
      </c>
      <c r="AF754" s="260" t="s">
        <v>313</v>
      </c>
      <c r="AG754" s="361"/>
      <c r="AH754" s="221"/>
    </row>
    <row r="755" spans="1:41" ht="50.1" customHeight="1" thickBot="1">
      <c r="A755" s="471"/>
      <c r="B755" s="472"/>
      <c r="C755" s="473"/>
      <c r="D755" s="478"/>
      <c r="E755" s="78"/>
      <c r="F755" s="92" t="s">
        <v>12</v>
      </c>
      <c r="G755" s="92" t="s">
        <v>5</v>
      </c>
      <c r="H755" s="139"/>
      <c r="I755" s="139"/>
      <c r="J755" s="135"/>
      <c r="K755" s="127"/>
      <c r="L755" s="127"/>
      <c r="M755" s="140"/>
      <c r="N755" s="130"/>
      <c r="O755" s="134"/>
      <c r="P755" s="134"/>
      <c r="Q755" s="134"/>
      <c r="R755" s="134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33"/>
      <c r="AE755" s="343"/>
      <c r="AF755" s="265"/>
      <c r="AG755" s="361"/>
      <c r="AH755" s="221"/>
    </row>
    <row r="756" spans="1:41" ht="42" customHeight="1" thickBot="1">
      <c r="A756" s="474"/>
      <c r="B756" s="475"/>
      <c r="C756" s="476"/>
      <c r="D756" s="479"/>
      <c r="E756" s="79"/>
      <c r="F756" s="7"/>
      <c r="G756" s="7"/>
      <c r="H756" s="139"/>
      <c r="I756" s="139"/>
      <c r="J756" s="134"/>
      <c r="K756" s="127"/>
      <c r="L756" s="127"/>
      <c r="M756" s="140"/>
      <c r="N756" s="135"/>
      <c r="O756" s="134"/>
      <c r="P756" s="134"/>
      <c r="Q756" s="134"/>
      <c r="R756" s="134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33">
        <f>SUM(AD757:AD760)</f>
        <v>0</v>
      </c>
      <c r="AE756" s="33"/>
      <c r="AF756" s="445">
        <f t="shared" ref="AF756" si="284">SUM(AF757:AF760)</f>
        <v>0</v>
      </c>
      <c r="AG756" s="444">
        <f>AF756</f>
        <v>0</v>
      </c>
      <c r="AH756" s="221"/>
    </row>
    <row r="757" spans="1:41" s="193" customFormat="1" ht="50.1" customHeight="1" thickBot="1">
      <c r="A757" s="467"/>
      <c r="B757" s="404" t="s">
        <v>157</v>
      </c>
      <c r="C757" s="117" t="s">
        <v>610</v>
      </c>
      <c r="D757" s="150">
        <v>10</v>
      </c>
      <c r="E757" s="19"/>
      <c r="F757" s="58"/>
      <c r="G757" s="127"/>
      <c r="H757" s="139"/>
      <c r="I757" s="139"/>
      <c r="J757" s="127"/>
      <c r="K757" s="127"/>
      <c r="L757" s="127"/>
      <c r="M757" s="140"/>
      <c r="N757" s="134"/>
      <c r="O757" s="134"/>
      <c r="P757" s="134"/>
      <c r="Q757" s="134"/>
      <c r="R757" s="134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255">
        <f t="shared" ref="AD757:AD760" si="285">SUM(ROUNDUP(F757/D757,0),ROUNDUP(G757/D757,0),ROUNDUP(H757/D757,0),ROUNDUP(I757/D757,0),ROUNDUP(J757/D757,0),ROUNDUP(K757/D757,0),ROUNDUP(L757/D757,0),ROUNDUP(M757/D757,0),ROUNDUP(N757/D757,0),ROUNDUP(O757/D757,0),ROUNDUP(P757/D757,0),ROUNDUP(Q757/D757,0),ROUNDUP(R757/D757,0),ROUNDUP(S757/D757,0),ROUNDUP(T757/D757,0),ROUNDUP(U757/D757,0),ROUNDUP(V757/D757,0),ROUNDUP(W757/D757,0),ROUNDUP(X757/D757,0),ROUNDUP(Y757/D757,0),ROUNDUP(Z757/D757,0),ROUNDUP(AA757/D757,0),ROUNDUP(AB757/D757,0),ROUNDUP(AC757/D757,0))*D757</f>
        <v>0</v>
      </c>
      <c r="AE757" s="343">
        <v>4.24</v>
      </c>
      <c r="AF757" s="261">
        <f t="shared" ref="AF757:AF760" si="286">AD757*AE757</f>
        <v>0</v>
      </c>
      <c r="AG757" s="361"/>
      <c r="AH757" s="221"/>
      <c r="AN757"/>
      <c r="AO757"/>
    </row>
    <row r="758" spans="1:41" s="193" customFormat="1" ht="50.1" customHeight="1" thickBot="1">
      <c r="A758" s="467"/>
      <c r="B758" s="404" t="s">
        <v>158</v>
      </c>
      <c r="C758" s="117" t="s">
        <v>611</v>
      </c>
      <c r="D758" s="150">
        <v>10</v>
      </c>
      <c r="E758" s="19"/>
      <c r="F758" s="58"/>
      <c r="G758" s="127"/>
      <c r="H758" s="139"/>
      <c r="I758" s="139"/>
      <c r="J758" s="127"/>
      <c r="K758" s="139"/>
      <c r="L758" s="127"/>
      <c r="M758" s="130"/>
      <c r="N758" s="134"/>
      <c r="O758" s="130"/>
      <c r="P758" s="134"/>
      <c r="Q758" s="134"/>
      <c r="R758" s="134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255">
        <f t="shared" si="285"/>
        <v>0</v>
      </c>
      <c r="AE758" s="343">
        <v>6.39</v>
      </c>
      <c r="AF758" s="261">
        <f t="shared" si="286"/>
        <v>0</v>
      </c>
      <c r="AG758" s="361"/>
      <c r="AH758" s="221"/>
      <c r="AN758"/>
      <c r="AO758"/>
    </row>
    <row r="759" spans="1:41" ht="50.1" customHeight="1" thickBot="1">
      <c r="A759" s="467"/>
      <c r="B759" s="404" t="s">
        <v>159</v>
      </c>
      <c r="C759" s="117" t="s">
        <v>612</v>
      </c>
      <c r="D759" s="150">
        <v>10</v>
      </c>
      <c r="E759" s="19"/>
      <c r="F759" s="58"/>
      <c r="G759" s="58"/>
      <c r="H759" s="139"/>
      <c r="I759" s="139"/>
      <c r="J759" s="127"/>
      <c r="K759" s="139"/>
      <c r="L759" s="139"/>
      <c r="M759" s="143"/>
      <c r="N759" s="134"/>
      <c r="O759" s="134"/>
      <c r="P759" s="130"/>
      <c r="Q759" s="134"/>
      <c r="R759" s="134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255">
        <f t="shared" si="285"/>
        <v>0</v>
      </c>
      <c r="AE759" s="343">
        <v>10.02</v>
      </c>
      <c r="AF759" s="261">
        <f t="shared" si="286"/>
        <v>0</v>
      </c>
      <c r="AG759" s="361"/>
      <c r="AH759" s="221"/>
    </row>
    <row r="760" spans="1:41" ht="50.1" customHeight="1" thickBot="1">
      <c r="A760" s="467"/>
      <c r="B760" s="404" t="s">
        <v>160</v>
      </c>
      <c r="C760" s="117" t="s">
        <v>613</v>
      </c>
      <c r="D760" s="150">
        <v>10</v>
      </c>
      <c r="E760" s="19"/>
      <c r="F760" s="58"/>
      <c r="G760" s="58"/>
      <c r="H760" s="139"/>
      <c r="I760" s="139"/>
      <c r="J760" s="127"/>
      <c r="K760" s="139"/>
      <c r="L760" s="139"/>
      <c r="M760" s="140"/>
      <c r="N760" s="134"/>
      <c r="O760" s="134"/>
      <c r="P760" s="134"/>
      <c r="Q760" s="134"/>
      <c r="R760" s="134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255">
        <f t="shared" si="285"/>
        <v>0</v>
      </c>
      <c r="AE760" s="343">
        <v>11.57</v>
      </c>
      <c r="AF760" s="261">
        <f t="shared" si="286"/>
        <v>0</v>
      </c>
      <c r="AG760" s="361"/>
      <c r="AH760" s="221"/>
    </row>
    <row r="761" spans="1:41" ht="50.1" customHeight="1" thickBot="1">
      <c r="A761" s="468" t="s">
        <v>476</v>
      </c>
      <c r="B761" s="469"/>
      <c r="C761" s="470"/>
      <c r="D761" s="477" t="s">
        <v>477</v>
      </c>
      <c r="E761" s="77"/>
      <c r="F761" s="91" t="s">
        <v>379</v>
      </c>
      <c r="G761" s="91" t="s">
        <v>482</v>
      </c>
      <c r="H761" s="140"/>
      <c r="I761" s="139"/>
      <c r="J761" s="130"/>
      <c r="K761" s="127"/>
      <c r="L761" s="127"/>
      <c r="M761" s="140"/>
      <c r="N761" s="134"/>
      <c r="O761" s="134"/>
      <c r="P761" s="134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/>
      <c r="AC761" s="130"/>
      <c r="AD761" s="32" t="s">
        <v>2</v>
      </c>
      <c r="AE761" s="341" t="s">
        <v>312</v>
      </c>
      <c r="AF761" s="260" t="s">
        <v>313</v>
      </c>
      <c r="AG761" s="361"/>
      <c r="AH761" s="221"/>
    </row>
    <row r="762" spans="1:41" ht="50.1" customHeight="1" thickBot="1">
      <c r="A762" s="471"/>
      <c r="B762" s="472"/>
      <c r="C762" s="473"/>
      <c r="D762" s="478"/>
      <c r="E762" s="78"/>
      <c r="F762" s="92" t="s">
        <v>12</v>
      </c>
      <c r="G762" s="92" t="s">
        <v>5</v>
      </c>
      <c r="H762" s="139"/>
      <c r="I762" s="139"/>
      <c r="J762" s="135"/>
      <c r="K762" s="127"/>
      <c r="L762" s="127"/>
      <c r="M762" s="140"/>
      <c r="N762" s="130"/>
      <c r="O762" s="134"/>
      <c r="P762" s="134"/>
      <c r="Q762" s="134"/>
      <c r="R762" s="134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33"/>
      <c r="AE762" s="343"/>
      <c r="AF762" s="265"/>
      <c r="AG762" s="361"/>
      <c r="AH762" s="221"/>
    </row>
    <row r="763" spans="1:41" ht="42" customHeight="1" thickBot="1">
      <c r="A763" s="474"/>
      <c r="B763" s="475"/>
      <c r="C763" s="476"/>
      <c r="D763" s="479"/>
      <c r="E763" s="79"/>
      <c r="F763" s="7"/>
      <c r="G763" s="7"/>
      <c r="H763" s="139"/>
      <c r="I763" s="139"/>
      <c r="J763" s="134"/>
      <c r="K763" s="127"/>
      <c r="L763" s="127"/>
      <c r="M763" s="134"/>
      <c r="N763" s="134"/>
      <c r="O763" s="134"/>
      <c r="P763" s="134"/>
      <c r="Q763" s="134"/>
      <c r="R763" s="134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33">
        <f>SUM(AD764:AD766)</f>
        <v>0</v>
      </c>
      <c r="AE763" s="33"/>
      <c r="AF763" s="445">
        <f t="shared" ref="AF763" si="287">SUM(AF764:AF766)</f>
        <v>0</v>
      </c>
      <c r="AG763" s="444">
        <f>AF763</f>
        <v>0</v>
      </c>
      <c r="AH763" s="221"/>
    </row>
    <row r="764" spans="1:41" ht="50.1" customHeight="1" thickBot="1">
      <c r="A764" s="467"/>
      <c r="B764" s="404" t="s">
        <v>161</v>
      </c>
      <c r="C764" s="117" t="s">
        <v>614</v>
      </c>
      <c r="D764" s="150">
        <v>1</v>
      </c>
      <c r="E764" s="19"/>
      <c r="F764" s="257"/>
      <c r="G764" s="139"/>
      <c r="H764" s="139"/>
      <c r="I764" s="139"/>
      <c r="J764" s="127"/>
      <c r="K764" s="139"/>
      <c r="L764" s="139"/>
      <c r="M764" s="127"/>
      <c r="N764" s="130"/>
      <c r="O764" s="134"/>
      <c r="P764" s="134"/>
      <c r="Q764" s="134"/>
      <c r="R764" s="134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255">
        <f t="shared" ref="AD764:AD766" si="288">SUM(ROUNDUP(F764/D764,0),ROUNDUP(G764/D764,0),ROUNDUP(H764/D764,0),ROUNDUP(I764/D764,0),ROUNDUP(J764/D764,0),ROUNDUP(K764/D764,0),ROUNDUP(L764/D764,0),ROUNDUP(M764/D764,0),ROUNDUP(N764/D764,0),ROUNDUP(O764/D764,0),ROUNDUP(P764/D764,0),ROUNDUP(Q764/D764,0),ROUNDUP(R764/D764,0),ROUNDUP(S764/D764,0),ROUNDUP(T764/D764,0),ROUNDUP(U764/D764,0),ROUNDUP(V764/D764,0),ROUNDUP(W764/D764,0),ROUNDUP(X764/D764,0),ROUNDUP(Y764/D764,0),ROUNDUP(Z764/D764,0),ROUNDUP(AA764/D764,0),ROUNDUP(AB764/D764,0),ROUNDUP(AC764/D764,0))*D764</f>
        <v>0</v>
      </c>
      <c r="AE764" s="343">
        <v>21.31</v>
      </c>
      <c r="AF764" s="261">
        <f t="shared" ref="AF764:AF766" si="289">AD764*AE764</f>
        <v>0</v>
      </c>
      <c r="AG764" s="361"/>
      <c r="AH764" s="221"/>
    </row>
    <row r="765" spans="1:41" ht="50.1" customHeight="1" thickBot="1">
      <c r="A765" s="467"/>
      <c r="B765" s="404" t="s">
        <v>162</v>
      </c>
      <c r="C765" s="117" t="s">
        <v>615</v>
      </c>
      <c r="D765" s="150">
        <v>1</v>
      </c>
      <c r="E765" s="19"/>
      <c r="F765" s="58"/>
      <c r="G765" s="58"/>
      <c r="H765" s="139"/>
      <c r="I765" s="139"/>
      <c r="J765" s="127"/>
      <c r="K765" s="140"/>
      <c r="L765" s="140"/>
      <c r="M765" s="127"/>
      <c r="N765" s="135"/>
      <c r="O765" s="134"/>
      <c r="P765" s="134"/>
      <c r="Q765" s="134"/>
      <c r="R765" s="134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255">
        <f t="shared" si="288"/>
        <v>0</v>
      </c>
      <c r="AE765" s="343">
        <v>25.38</v>
      </c>
      <c r="AF765" s="261">
        <f t="shared" si="289"/>
        <v>0</v>
      </c>
      <c r="AG765" s="361"/>
      <c r="AH765" s="221"/>
    </row>
    <row r="766" spans="1:41" ht="50.1" customHeight="1" thickBot="1">
      <c r="A766" s="467"/>
      <c r="B766" s="404" t="s">
        <v>163</v>
      </c>
      <c r="C766" s="117" t="s">
        <v>616</v>
      </c>
      <c r="D766" s="150">
        <v>1</v>
      </c>
      <c r="E766" s="19"/>
      <c r="F766" s="257"/>
      <c r="G766" s="139"/>
      <c r="H766" s="139"/>
      <c r="I766" s="139"/>
      <c r="J766" s="139"/>
      <c r="K766" s="140"/>
      <c r="L766" s="140"/>
      <c r="M766" s="134"/>
      <c r="N766" s="134"/>
      <c r="O766" s="130"/>
      <c r="P766" s="134"/>
      <c r="Q766" s="134"/>
      <c r="R766" s="134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255">
        <f t="shared" si="288"/>
        <v>0</v>
      </c>
      <c r="AE766" s="343">
        <v>29.34</v>
      </c>
      <c r="AF766" s="261">
        <f t="shared" si="289"/>
        <v>0</v>
      </c>
      <c r="AG766" s="361"/>
      <c r="AH766" s="221"/>
    </row>
    <row r="767" spans="1:41" ht="50.1" customHeight="1" thickBot="1">
      <c r="A767" s="468" t="s">
        <v>476</v>
      </c>
      <c r="B767" s="469"/>
      <c r="C767" s="470"/>
      <c r="D767" s="477" t="s">
        <v>477</v>
      </c>
      <c r="E767" s="77"/>
      <c r="F767" s="91" t="s">
        <v>64</v>
      </c>
      <c r="G767" s="140"/>
      <c r="H767" s="127"/>
      <c r="I767" s="125"/>
      <c r="J767" s="140"/>
      <c r="K767" s="127"/>
      <c r="L767" s="125"/>
      <c r="M767" s="134"/>
      <c r="N767" s="134"/>
      <c r="O767" s="134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  <c r="AA767" s="130"/>
      <c r="AB767" s="130"/>
      <c r="AC767" s="130"/>
      <c r="AD767" s="32" t="s">
        <v>2</v>
      </c>
      <c r="AE767" s="341" t="s">
        <v>312</v>
      </c>
      <c r="AF767" s="260" t="s">
        <v>313</v>
      </c>
      <c r="AG767" s="361"/>
      <c r="AH767" s="221"/>
    </row>
    <row r="768" spans="1:41" s="3" customFormat="1" ht="50.1" customHeight="1" thickBot="1">
      <c r="A768" s="471"/>
      <c r="B768" s="472"/>
      <c r="C768" s="473"/>
      <c r="D768" s="478"/>
      <c r="E768" s="78"/>
      <c r="F768" s="92" t="s">
        <v>12</v>
      </c>
      <c r="G768" s="140"/>
      <c r="H768" s="127"/>
      <c r="I768" s="125"/>
      <c r="J768" s="140"/>
      <c r="K768" s="127"/>
      <c r="L768" s="125"/>
      <c r="M768" s="134"/>
      <c r="N768" s="134"/>
      <c r="O768" s="134"/>
      <c r="P768" s="134"/>
      <c r="Q768" s="134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33"/>
      <c r="AE768" s="343"/>
      <c r="AF768" s="265"/>
      <c r="AG768" s="361"/>
      <c r="AH768" s="221"/>
      <c r="AN768"/>
      <c r="AO768"/>
    </row>
    <row r="769" spans="1:41" s="3" customFormat="1" ht="45" customHeight="1" thickBot="1">
      <c r="A769" s="474"/>
      <c r="B769" s="475"/>
      <c r="C769" s="476"/>
      <c r="D769" s="479"/>
      <c r="E769" s="79"/>
      <c r="F769" s="7"/>
      <c r="G769" s="140"/>
      <c r="H769" s="127"/>
      <c r="I769" s="140"/>
      <c r="J769" s="140"/>
      <c r="K769" s="127"/>
      <c r="L769" s="140"/>
      <c r="M769" s="130"/>
      <c r="N769" s="130"/>
      <c r="O769" s="134"/>
      <c r="P769" s="134"/>
      <c r="Q769" s="134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33">
        <f>SUM(AD770:AD774)</f>
        <v>0</v>
      </c>
      <c r="AE769" s="33"/>
      <c r="AF769" s="445">
        <f t="shared" ref="AF769" si="290">SUM(AF770:AF774)</f>
        <v>0</v>
      </c>
      <c r="AG769" s="444">
        <f>AF769</f>
        <v>0</v>
      </c>
      <c r="AH769" s="221"/>
      <c r="AN769"/>
      <c r="AO769"/>
    </row>
    <row r="770" spans="1:41" s="1" customFormat="1" ht="50.1" customHeight="1" thickBot="1">
      <c r="A770" s="467"/>
      <c r="B770" s="404" t="s">
        <v>181</v>
      </c>
      <c r="C770" s="117" t="s">
        <v>620</v>
      </c>
      <c r="D770" s="150">
        <v>10</v>
      </c>
      <c r="E770" s="19"/>
      <c r="F770" s="58"/>
      <c r="G770" s="134"/>
      <c r="H770" s="134"/>
      <c r="I770" s="134"/>
      <c r="J770" s="139"/>
      <c r="K770" s="139"/>
      <c r="L770" s="140"/>
      <c r="M770" s="134"/>
      <c r="N770" s="134"/>
      <c r="O770" s="134"/>
      <c r="P770" s="134"/>
      <c r="Q770" s="134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255">
        <f t="shared" ref="AD770:AD774" si="291">SUM(ROUNDUP(F770/D770,0),ROUNDUP(G770/D770,0),ROUNDUP(H770/D770,0),ROUNDUP(I770/D770,0),ROUNDUP(J770/D770,0),ROUNDUP(K770/D770,0),ROUNDUP(L770/D770,0),ROUNDUP(M770/D770,0),ROUNDUP(N770/D770,0),ROUNDUP(O770/D770,0),ROUNDUP(P770/D770,0),ROUNDUP(Q770/D770,0),ROUNDUP(R770/D770,0),ROUNDUP(S770/D770,0),ROUNDUP(T770/D770,0),ROUNDUP(U770/D770,0),ROUNDUP(V770/D770,0),ROUNDUP(W770/D770,0),ROUNDUP(X770/D770,0),ROUNDUP(Y770/D770,0),ROUNDUP(Z770/D770,0),ROUNDUP(AA770/D770,0),ROUNDUP(AB770/D770,0),ROUNDUP(AC770/D770,0))*D770</f>
        <v>0</v>
      </c>
      <c r="AE770" s="343">
        <v>4.87</v>
      </c>
      <c r="AF770" s="261">
        <f t="shared" ref="AF770:AF774" si="292">AD770*AE770</f>
        <v>0</v>
      </c>
      <c r="AG770" s="361"/>
      <c r="AH770" s="221"/>
      <c r="AN770"/>
      <c r="AO770"/>
    </row>
    <row r="771" spans="1:41" s="1" customFormat="1" ht="50.1" customHeight="1" thickBot="1">
      <c r="A771" s="467"/>
      <c r="B771" s="404" t="s">
        <v>182</v>
      </c>
      <c r="C771" s="117" t="s">
        <v>621</v>
      </c>
      <c r="D771" s="150">
        <v>10</v>
      </c>
      <c r="E771" s="19"/>
      <c r="F771" s="58"/>
      <c r="G771" s="134"/>
      <c r="H771" s="140"/>
      <c r="I771" s="139"/>
      <c r="J771" s="139"/>
      <c r="K771" s="139"/>
      <c r="L771" s="140"/>
      <c r="M771" s="134"/>
      <c r="N771" s="134"/>
      <c r="O771" s="134"/>
      <c r="P771" s="134"/>
      <c r="Q771" s="134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255">
        <f t="shared" si="291"/>
        <v>0</v>
      </c>
      <c r="AE771" s="343">
        <v>7.93</v>
      </c>
      <c r="AF771" s="261">
        <f t="shared" si="292"/>
        <v>0</v>
      </c>
      <c r="AG771" s="361"/>
      <c r="AH771" s="221"/>
      <c r="AN771"/>
      <c r="AO771"/>
    </row>
    <row r="772" spans="1:41" s="3" customFormat="1" ht="50.1" customHeight="1" thickBot="1">
      <c r="A772" s="467"/>
      <c r="B772" s="404" t="s">
        <v>183</v>
      </c>
      <c r="C772" s="117" t="s">
        <v>622</v>
      </c>
      <c r="D772" s="150">
        <v>10</v>
      </c>
      <c r="E772" s="19"/>
      <c r="F772" s="58"/>
      <c r="G772" s="139"/>
      <c r="H772" s="134"/>
      <c r="I772" s="139"/>
      <c r="J772" s="139"/>
      <c r="K772" s="139"/>
      <c r="L772" s="130"/>
      <c r="M772" s="134"/>
      <c r="N772" s="134"/>
      <c r="O772" s="134"/>
      <c r="P772" s="134"/>
      <c r="Q772" s="134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255">
        <f t="shared" si="291"/>
        <v>0</v>
      </c>
      <c r="AE772" s="343">
        <v>11</v>
      </c>
      <c r="AF772" s="261">
        <f t="shared" si="292"/>
        <v>0</v>
      </c>
      <c r="AG772" s="361"/>
      <c r="AH772" s="221"/>
      <c r="AN772"/>
      <c r="AO772"/>
    </row>
    <row r="773" spans="1:41" s="3" customFormat="1" ht="50.1" customHeight="1" thickBot="1">
      <c r="A773" s="467"/>
      <c r="B773" s="404" t="s">
        <v>184</v>
      </c>
      <c r="C773" s="117" t="s">
        <v>623</v>
      </c>
      <c r="D773" s="150">
        <v>10</v>
      </c>
      <c r="E773" s="19"/>
      <c r="F773" s="58"/>
      <c r="G773" s="140"/>
      <c r="H773" s="140"/>
      <c r="I773" s="127"/>
      <c r="J773" s="139"/>
      <c r="K773" s="139"/>
      <c r="L773" s="134"/>
      <c r="M773" s="134"/>
      <c r="N773" s="134"/>
      <c r="O773" s="134"/>
      <c r="P773" s="134"/>
      <c r="Q773" s="134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255">
        <f t="shared" si="291"/>
        <v>0</v>
      </c>
      <c r="AE773" s="343">
        <v>14.15</v>
      </c>
      <c r="AF773" s="261">
        <f t="shared" si="292"/>
        <v>0</v>
      </c>
      <c r="AG773" s="361"/>
      <c r="AH773" s="221"/>
      <c r="AN773"/>
      <c r="AO773"/>
    </row>
    <row r="774" spans="1:41" s="1" customFormat="1" ht="50.1" customHeight="1" thickBot="1">
      <c r="A774" s="467"/>
      <c r="B774" s="404" t="s">
        <v>185</v>
      </c>
      <c r="C774" s="117" t="s">
        <v>624</v>
      </c>
      <c r="D774" s="150">
        <v>10</v>
      </c>
      <c r="E774" s="19"/>
      <c r="F774" s="58"/>
      <c r="G774" s="140"/>
      <c r="H774" s="140"/>
      <c r="I774" s="127"/>
      <c r="J774" s="140"/>
      <c r="K774" s="139"/>
      <c r="L774" s="134"/>
      <c r="M774" s="139"/>
      <c r="N774" s="130"/>
      <c r="O774" s="130"/>
      <c r="P774" s="134"/>
      <c r="Q774" s="134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255">
        <f t="shared" si="291"/>
        <v>0</v>
      </c>
      <c r="AE774" s="343">
        <v>18.350000000000001</v>
      </c>
      <c r="AF774" s="261">
        <f t="shared" si="292"/>
        <v>0</v>
      </c>
      <c r="AG774" s="361"/>
      <c r="AH774" s="221"/>
      <c r="AN774"/>
      <c r="AO774"/>
    </row>
    <row r="775" spans="1:41" ht="50.1" customHeight="1" thickBot="1">
      <c r="A775" s="468" t="s">
        <v>476</v>
      </c>
      <c r="B775" s="469"/>
      <c r="C775" s="470"/>
      <c r="D775" s="477" t="s">
        <v>477</v>
      </c>
      <c r="E775" s="77"/>
      <c r="F775" s="91" t="s">
        <v>64</v>
      </c>
      <c r="G775" s="139"/>
      <c r="H775" s="139"/>
      <c r="I775" s="139"/>
      <c r="J775" s="139"/>
      <c r="K775" s="139"/>
      <c r="L775" s="139"/>
      <c r="M775" s="139"/>
      <c r="N775" s="143"/>
      <c r="O775" s="135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32" t="s">
        <v>2</v>
      </c>
      <c r="AE775" s="341" t="s">
        <v>312</v>
      </c>
      <c r="AF775" s="260" t="s">
        <v>313</v>
      </c>
      <c r="AG775" s="361"/>
      <c r="AH775" s="221"/>
    </row>
    <row r="776" spans="1:41" s="3" customFormat="1" ht="50.1" customHeight="1" thickBot="1">
      <c r="A776" s="471"/>
      <c r="B776" s="472"/>
      <c r="C776" s="473"/>
      <c r="D776" s="478"/>
      <c r="E776" s="78"/>
      <c r="F776" s="92" t="s">
        <v>12</v>
      </c>
      <c r="G776" s="139"/>
      <c r="H776" s="139"/>
      <c r="I776" s="139"/>
      <c r="J776" s="139"/>
      <c r="K776" s="139"/>
      <c r="L776" s="139"/>
      <c r="M776" s="139"/>
      <c r="N776" s="134"/>
      <c r="O776" s="134"/>
      <c r="P776" s="134"/>
      <c r="Q776" s="134"/>
      <c r="R776" s="134"/>
      <c r="S776" s="134"/>
      <c r="T776" s="134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33"/>
      <c r="AE776" s="343"/>
      <c r="AF776" s="265"/>
      <c r="AG776" s="361"/>
      <c r="AH776" s="221"/>
      <c r="AN776"/>
      <c r="AO776"/>
    </row>
    <row r="777" spans="1:41" s="3" customFormat="1" ht="39.950000000000003" customHeight="1" thickBot="1">
      <c r="A777" s="474"/>
      <c r="B777" s="475"/>
      <c r="C777" s="476"/>
      <c r="D777" s="479"/>
      <c r="E777" s="79"/>
      <c r="F777" s="7"/>
      <c r="G777" s="139"/>
      <c r="H777" s="139"/>
      <c r="I777" s="139"/>
      <c r="J777" s="139"/>
      <c r="K777" s="139"/>
      <c r="L777" s="139"/>
      <c r="M777" s="140"/>
      <c r="N777" s="127"/>
      <c r="O777" s="134"/>
      <c r="P777" s="134"/>
      <c r="Q777" s="134"/>
      <c r="R777" s="134"/>
      <c r="S777" s="134"/>
      <c r="T777" s="134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33">
        <f>SUM(AD778:AD780)</f>
        <v>0</v>
      </c>
      <c r="AE777" s="33"/>
      <c r="AF777" s="445">
        <f t="shared" ref="AF777" si="293">SUM(AF778:AF780)</f>
        <v>0</v>
      </c>
      <c r="AG777" s="444">
        <f>AF777</f>
        <v>0</v>
      </c>
      <c r="AH777" s="221"/>
      <c r="AN777"/>
      <c r="AO777"/>
    </row>
    <row r="778" spans="1:41" s="1" customFormat="1" ht="50.1" customHeight="1" thickBot="1">
      <c r="A778" s="467"/>
      <c r="B778" s="404" t="s">
        <v>154</v>
      </c>
      <c r="C778" s="117" t="s">
        <v>617</v>
      </c>
      <c r="D778" s="150">
        <v>10</v>
      </c>
      <c r="E778" s="19"/>
      <c r="F778" s="58"/>
      <c r="G778" s="140"/>
      <c r="H778" s="140"/>
      <c r="I778" s="140"/>
      <c r="J778" s="140"/>
      <c r="K778" s="140"/>
      <c r="L778" s="140"/>
      <c r="M778" s="140"/>
      <c r="N778" s="127"/>
      <c r="O778" s="134"/>
      <c r="P778" s="134"/>
      <c r="Q778" s="134"/>
      <c r="R778" s="134"/>
      <c r="S778" s="134"/>
      <c r="T778" s="134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255">
        <f t="shared" ref="AD778:AD780" si="294">SUM(ROUNDUP(F778/D778,0),ROUNDUP(G778/D778,0),ROUNDUP(H778/D778,0),ROUNDUP(I778/D778,0),ROUNDUP(J778/D778,0),ROUNDUP(K778/D778,0),ROUNDUP(L778/D778,0),ROUNDUP(M778/D778,0),ROUNDUP(N778/D778,0),ROUNDUP(O778/D778,0),ROUNDUP(P778/D778,0),ROUNDUP(Q778/D778,0),ROUNDUP(R778/D778,0),ROUNDUP(S778/D778,0),ROUNDUP(T778/D778,0),ROUNDUP(U778/D778,0),ROUNDUP(V778/D778,0),ROUNDUP(W778/D778,0),ROUNDUP(X778/D778,0),ROUNDUP(Y778/D778,0),ROUNDUP(Z778/D778,0),ROUNDUP(AA778/D778,0),ROUNDUP(AB778/D778,0),ROUNDUP(AC778/D778,0))*D778</f>
        <v>0</v>
      </c>
      <c r="AE778" s="343">
        <v>17.25</v>
      </c>
      <c r="AF778" s="261">
        <f t="shared" ref="AF778:AF780" si="295">AD778*AE778</f>
        <v>0</v>
      </c>
      <c r="AG778" s="361"/>
      <c r="AH778" s="221"/>
      <c r="AN778"/>
      <c r="AO778"/>
    </row>
    <row r="779" spans="1:41" ht="50.1" customHeight="1" thickBot="1">
      <c r="A779" s="467"/>
      <c r="B779" s="404" t="s">
        <v>155</v>
      </c>
      <c r="C779" s="117" t="s">
        <v>618</v>
      </c>
      <c r="D779" s="150">
        <v>10</v>
      </c>
      <c r="E779" s="19"/>
      <c r="F779" s="58"/>
      <c r="G779" s="140"/>
      <c r="H779" s="140"/>
      <c r="I779" s="140"/>
      <c r="J779" s="140"/>
      <c r="K779" s="140"/>
      <c r="L779" s="140"/>
      <c r="M779" s="140"/>
      <c r="N779" s="127"/>
      <c r="O779" s="134"/>
      <c r="P779" s="134"/>
      <c r="Q779" s="134"/>
      <c r="R779" s="134"/>
      <c r="S779" s="134"/>
      <c r="T779" s="134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255">
        <f t="shared" si="294"/>
        <v>0</v>
      </c>
      <c r="AE779" s="343">
        <v>30.84</v>
      </c>
      <c r="AF779" s="261">
        <f t="shared" si="295"/>
        <v>0</v>
      </c>
      <c r="AG779" s="361"/>
      <c r="AH779" s="221"/>
    </row>
    <row r="780" spans="1:41" ht="50.1" customHeight="1" thickBot="1">
      <c r="A780" s="467"/>
      <c r="B780" s="404" t="s">
        <v>156</v>
      </c>
      <c r="C780" s="117" t="s">
        <v>619</v>
      </c>
      <c r="D780" s="150">
        <v>10</v>
      </c>
      <c r="E780" s="19"/>
      <c r="F780" s="58"/>
      <c r="G780" s="140"/>
      <c r="H780" s="140"/>
      <c r="I780" s="140"/>
      <c r="J780" s="140"/>
      <c r="K780" s="140"/>
      <c r="L780" s="140"/>
      <c r="M780" s="139"/>
      <c r="N780" s="140"/>
      <c r="O780" s="127"/>
      <c r="P780" s="134"/>
      <c r="Q780" s="134"/>
      <c r="R780" s="134"/>
      <c r="S780" s="134"/>
      <c r="T780" s="134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255">
        <f t="shared" si="294"/>
        <v>0</v>
      </c>
      <c r="AE780" s="343">
        <v>36.58</v>
      </c>
      <c r="AF780" s="261">
        <f t="shared" si="295"/>
        <v>0</v>
      </c>
      <c r="AG780" s="361"/>
      <c r="AH780" s="221"/>
    </row>
    <row r="781" spans="1:41" ht="50.1" customHeight="1" thickBot="1">
      <c r="A781" s="501" t="s">
        <v>476</v>
      </c>
      <c r="B781" s="502"/>
      <c r="C781" s="503"/>
      <c r="D781" s="477" t="s">
        <v>477</v>
      </c>
      <c r="E781" s="40"/>
      <c r="F781" s="91" t="s">
        <v>489</v>
      </c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26"/>
      <c r="W781" s="126"/>
      <c r="X781" s="126"/>
      <c r="Y781" s="126"/>
      <c r="Z781" s="126"/>
      <c r="AA781" s="126"/>
      <c r="AB781" s="126"/>
      <c r="AC781" s="126"/>
      <c r="AD781" s="32" t="s">
        <v>2</v>
      </c>
      <c r="AE781" s="341" t="s">
        <v>312</v>
      </c>
      <c r="AF781" s="260" t="s">
        <v>313</v>
      </c>
      <c r="AG781" s="361"/>
      <c r="AH781" s="221"/>
    </row>
    <row r="782" spans="1:41" ht="50.1" customHeight="1" thickBot="1">
      <c r="A782" s="504"/>
      <c r="B782" s="505"/>
      <c r="C782" s="506"/>
      <c r="D782" s="478"/>
      <c r="E782" s="40"/>
      <c r="F782" s="92" t="s">
        <v>55</v>
      </c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26"/>
      <c r="W782" s="126"/>
      <c r="X782" s="126"/>
      <c r="Y782" s="126"/>
      <c r="Z782" s="126"/>
      <c r="AA782" s="126"/>
      <c r="AB782" s="126"/>
      <c r="AC782" s="126"/>
      <c r="AD782" s="35"/>
      <c r="AE782" s="342"/>
      <c r="AF782" s="261"/>
      <c r="AG782" s="361"/>
      <c r="AH782" s="221"/>
    </row>
    <row r="783" spans="1:41" ht="49.5" customHeight="1" thickBot="1">
      <c r="A783" s="507"/>
      <c r="B783" s="508"/>
      <c r="C783" s="509"/>
      <c r="D783" s="479"/>
      <c r="E783" s="40"/>
      <c r="F783" s="17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26"/>
      <c r="W783" s="126"/>
      <c r="X783" s="126"/>
      <c r="Y783" s="126"/>
      <c r="Z783" s="126"/>
      <c r="AA783" s="126"/>
      <c r="AB783" s="126"/>
      <c r="AC783" s="126"/>
      <c r="AD783" s="152">
        <f>SUM(AD784:AD786)</f>
        <v>0</v>
      </c>
      <c r="AE783" s="152"/>
      <c r="AF783" s="446">
        <f t="shared" ref="AF783" si="296">SUM(AF784:AF786)</f>
        <v>0</v>
      </c>
      <c r="AG783" s="444">
        <f>AF783</f>
        <v>0</v>
      </c>
      <c r="AH783" s="221"/>
    </row>
    <row r="784" spans="1:41" ht="50.1" customHeight="1" thickBot="1">
      <c r="A784" s="562"/>
      <c r="B784" s="402" t="s">
        <v>382</v>
      </c>
      <c r="C784" s="228" t="s">
        <v>582</v>
      </c>
      <c r="D784" s="103">
        <v>5</v>
      </c>
      <c r="E784" s="40"/>
      <c r="F784" s="256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26"/>
      <c r="W784" s="126"/>
      <c r="X784" s="126"/>
      <c r="Y784" s="126"/>
      <c r="Z784" s="126"/>
      <c r="AA784" s="126"/>
      <c r="AB784" s="126"/>
      <c r="AC784" s="126"/>
      <c r="AD784" s="255">
        <f t="shared" ref="AD784:AD786" si="297">SUM(ROUNDUP(F784/D784,0),ROUNDUP(G784/D784,0),ROUNDUP(H784/D784,0),ROUNDUP(I784/D784,0),ROUNDUP(J784/D784,0),ROUNDUP(K784/D784,0),ROUNDUP(L784/D784,0),ROUNDUP(M784/D784,0),ROUNDUP(N784/D784,0),ROUNDUP(O784/D784,0),ROUNDUP(P784/D784,0),ROUNDUP(Q784/D784,0),ROUNDUP(R784/D784,0),ROUNDUP(S784/D784,0),ROUNDUP(T784/D784,0),ROUNDUP(U784/D784,0),ROUNDUP(V784/D784,0),ROUNDUP(W784/D784,0),ROUNDUP(X784/D784,0),ROUNDUP(Y784/D784,0),ROUNDUP(Z784/D784,0),ROUNDUP(AA784/D784,0),ROUNDUP(AB784/D784,0),ROUNDUP(AC784/D784,0))*D784</f>
        <v>0</v>
      </c>
      <c r="AE784" s="343">
        <v>7.7</v>
      </c>
      <c r="AF784" s="261">
        <f t="shared" ref="AF784:AF786" si="298">AD784*AE784</f>
        <v>0</v>
      </c>
      <c r="AG784" s="361"/>
      <c r="AH784" s="221"/>
    </row>
    <row r="785" spans="1:41" ht="50.1" customHeight="1" thickBot="1">
      <c r="A785" s="563"/>
      <c r="B785" s="402" t="s">
        <v>421</v>
      </c>
      <c r="C785" s="228" t="s">
        <v>584</v>
      </c>
      <c r="D785" s="103">
        <v>5</v>
      </c>
      <c r="E785" s="40"/>
      <c r="F785" s="58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26"/>
      <c r="W785" s="126"/>
      <c r="X785" s="126"/>
      <c r="Y785" s="126"/>
      <c r="Z785" s="126"/>
      <c r="AA785" s="126"/>
      <c r="AB785" s="126"/>
      <c r="AC785" s="126"/>
      <c r="AD785" s="255">
        <f t="shared" si="297"/>
        <v>0</v>
      </c>
      <c r="AE785" s="343">
        <v>14.52</v>
      </c>
      <c r="AF785" s="261">
        <f t="shared" si="298"/>
        <v>0</v>
      </c>
      <c r="AG785" s="361"/>
      <c r="AH785" s="221"/>
    </row>
    <row r="786" spans="1:41" ht="50.1" customHeight="1" thickBot="1">
      <c r="A786" s="564"/>
      <c r="B786" s="402" t="s">
        <v>383</v>
      </c>
      <c r="C786" s="228" t="s">
        <v>583</v>
      </c>
      <c r="D786" s="179">
        <v>3</v>
      </c>
      <c r="E786" s="40"/>
      <c r="F786" s="58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26"/>
      <c r="W786" s="126"/>
      <c r="X786" s="126"/>
      <c r="Y786" s="126"/>
      <c r="Z786" s="126"/>
      <c r="AA786" s="126"/>
      <c r="AB786" s="126"/>
      <c r="AC786" s="126"/>
      <c r="AD786" s="255">
        <f t="shared" si="297"/>
        <v>0</v>
      </c>
      <c r="AE786" s="343">
        <v>20.82</v>
      </c>
      <c r="AF786" s="261">
        <f t="shared" si="298"/>
        <v>0</v>
      </c>
      <c r="AG786" s="361"/>
      <c r="AH786" s="221"/>
    </row>
    <row r="787" spans="1:41" ht="50.1" customHeight="1" thickBot="1">
      <c r="A787" s="501" t="s">
        <v>476</v>
      </c>
      <c r="B787" s="502"/>
      <c r="C787" s="503"/>
      <c r="D787" s="477" t="s">
        <v>477</v>
      </c>
      <c r="E787" s="40"/>
      <c r="F787" s="91" t="s">
        <v>489</v>
      </c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26"/>
      <c r="W787" s="126"/>
      <c r="X787" s="126"/>
      <c r="Y787" s="126"/>
      <c r="Z787" s="126"/>
      <c r="AA787" s="126"/>
      <c r="AB787" s="126"/>
      <c r="AC787" s="126"/>
      <c r="AD787" s="32" t="s">
        <v>2</v>
      </c>
      <c r="AE787" s="341" t="s">
        <v>312</v>
      </c>
      <c r="AF787" s="260" t="s">
        <v>313</v>
      </c>
      <c r="AG787" s="361"/>
      <c r="AH787" s="221"/>
    </row>
    <row r="788" spans="1:41" ht="50.1" customHeight="1" thickBot="1">
      <c r="A788" s="504"/>
      <c r="B788" s="505"/>
      <c r="C788" s="506"/>
      <c r="D788" s="478"/>
      <c r="E788" s="40"/>
      <c r="F788" s="92" t="s">
        <v>55</v>
      </c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26"/>
      <c r="W788" s="126"/>
      <c r="X788" s="126"/>
      <c r="Y788" s="126"/>
      <c r="Z788" s="126"/>
      <c r="AA788" s="126"/>
      <c r="AB788" s="126"/>
      <c r="AC788" s="126"/>
      <c r="AD788" s="35"/>
      <c r="AE788" s="342"/>
      <c r="AF788" s="261"/>
      <c r="AG788" s="361"/>
      <c r="AH788" s="221"/>
    </row>
    <row r="789" spans="1:41" ht="49.5" customHeight="1" thickBot="1">
      <c r="A789" s="507"/>
      <c r="B789" s="508"/>
      <c r="C789" s="509"/>
      <c r="D789" s="479"/>
      <c r="E789" s="40"/>
      <c r="F789" s="17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26"/>
      <c r="W789" s="126"/>
      <c r="X789" s="126"/>
      <c r="Y789" s="126"/>
      <c r="Z789" s="126"/>
      <c r="AA789" s="126"/>
      <c r="AB789" s="126"/>
      <c r="AC789" s="126"/>
      <c r="AD789" s="152">
        <f>SUM(AD790:AD792)</f>
        <v>0</v>
      </c>
      <c r="AE789" s="152"/>
      <c r="AF789" s="446">
        <f t="shared" ref="AF789" si="299">SUM(AF790:AF792)</f>
        <v>0</v>
      </c>
      <c r="AG789" s="444">
        <f>AF789</f>
        <v>0</v>
      </c>
      <c r="AH789" s="221"/>
    </row>
    <row r="790" spans="1:41" ht="50.1" customHeight="1" thickBot="1">
      <c r="A790" s="562"/>
      <c r="B790" s="402" t="s">
        <v>327</v>
      </c>
      <c r="C790" s="228" t="s">
        <v>702</v>
      </c>
      <c r="D790" s="103">
        <v>5</v>
      </c>
      <c r="E790" s="40"/>
      <c r="F790" s="58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26"/>
      <c r="W790" s="126"/>
      <c r="X790" s="126"/>
      <c r="Y790" s="126"/>
      <c r="Z790" s="126"/>
      <c r="AA790" s="126"/>
      <c r="AB790" s="126"/>
      <c r="AC790" s="126"/>
      <c r="AD790" s="255">
        <f t="shared" ref="AD790:AD792" si="300">SUM(ROUNDUP(F790/D790,0),ROUNDUP(G790/D790,0),ROUNDUP(H790/D790,0),ROUNDUP(I790/D790,0),ROUNDUP(J790/D790,0),ROUNDUP(K790/D790,0),ROUNDUP(L790/D790,0),ROUNDUP(M790/D790,0),ROUNDUP(N790/D790,0),ROUNDUP(O790/D790,0),ROUNDUP(P790/D790,0),ROUNDUP(Q790/D790,0),ROUNDUP(R790/D790,0),ROUNDUP(S790/D790,0),ROUNDUP(T790/D790,0),ROUNDUP(U790/D790,0),ROUNDUP(V790/D790,0),ROUNDUP(W790/D790,0),ROUNDUP(X790/D790,0),ROUNDUP(Y790/D790,0),ROUNDUP(Z790/D790,0),ROUNDUP(AA790/D790,0),ROUNDUP(AB790/D790,0),ROUNDUP(AC790/D790,0))*D790</f>
        <v>0</v>
      </c>
      <c r="AE790" s="343">
        <v>5.97</v>
      </c>
      <c r="AF790" s="261">
        <f t="shared" ref="AF790:AF792" si="301">AD790*AE790</f>
        <v>0</v>
      </c>
      <c r="AG790" s="361"/>
      <c r="AH790" s="221"/>
    </row>
    <row r="791" spans="1:41" ht="50.1" customHeight="1" thickBot="1">
      <c r="A791" s="563"/>
      <c r="B791" s="402" t="s">
        <v>328</v>
      </c>
      <c r="C791" s="228" t="s">
        <v>703</v>
      </c>
      <c r="D791" s="103">
        <v>5</v>
      </c>
      <c r="E791" s="40"/>
      <c r="F791" s="58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26"/>
      <c r="W791" s="126"/>
      <c r="X791" s="126"/>
      <c r="Y791" s="126"/>
      <c r="Z791" s="126"/>
      <c r="AA791" s="126"/>
      <c r="AB791" s="126"/>
      <c r="AC791" s="126"/>
      <c r="AD791" s="255">
        <f t="shared" si="300"/>
        <v>0</v>
      </c>
      <c r="AE791" s="343">
        <v>8.16</v>
      </c>
      <c r="AF791" s="261">
        <f t="shared" si="301"/>
        <v>0</v>
      </c>
      <c r="AG791" s="361"/>
      <c r="AH791" s="221"/>
    </row>
    <row r="792" spans="1:41" ht="50.1" customHeight="1" thickBot="1">
      <c r="A792" s="564"/>
      <c r="B792" s="402" t="s">
        <v>329</v>
      </c>
      <c r="C792" s="228" t="s">
        <v>1229</v>
      </c>
      <c r="D792" s="103">
        <v>3</v>
      </c>
      <c r="E792" s="40"/>
      <c r="F792" s="58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26"/>
      <c r="W792" s="126"/>
      <c r="X792" s="126"/>
      <c r="Y792" s="126"/>
      <c r="Z792" s="126"/>
      <c r="AA792" s="126"/>
      <c r="AB792" s="126"/>
      <c r="AC792" s="126"/>
      <c r="AD792" s="255">
        <f t="shared" si="300"/>
        <v>0</v>
      </c>
      <c r="AE792" s="343">
        <v>11.47</v>
      </c>
      <c r="AF792" s="261">
        <f t="shared" si="301"/>
        <v>0</v>
      </c>
      <c r="AG792" s="361"/>
      <c r="AH792" s="221"/>
    </row>
    <row r="793" spans="1:41" s="1" customFormat="1" ht="50.1" customHeight="1" thickBot="1">
      <c r="A793" s="472"/>
      <c r="B793" s="472"/>
      <c r="C793" s="473"/>
      <c r="D793" s="486"/>
      <c r="E793" s="78"/>
      <c r="F793" s="91" t="s">
        <v>480</v>
      </c>
      <c r="G793" s="91" t="s">
        <v>494</v>
      </c>
      <c r="H793" s="91" t="s">
        <v>569</v>
      </c>
      <c r="I793" s="91" t="s">
        <v>571</v>
      </c>
      <c r="J793" s="91" t="s">
        <v>570</v>
      </c>
      <c r="K793" s="91" t="s">
        <v>489</v>
      </c>
      <c r="L793" s="139"/>
      <c r="M793" s="139"/>
      <c r="N793" s="140"/>
      <c r="O793" s="128"/>
      <c r="P793" s="127"/>
      <c r="Q793" s="127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32" t="s">
        <v>2</v>
      </c>
      <c r="AE793" s="341" t="s">
        <v>312</v>
      </c>
      <c r="AF793" s="260" t="s">
        <v>313</v>
      </c>
      <c r="AG793" s="361"/>
      <c r="AH793" s="221"/>
      <c r="AN793"/>
      <c r="AO793"/>
    </row>
    <row r="794" spans="1:41" s="1" customFormat="1" ht="50.1" customHeight="1" thickBot="1">
      <c r="A794" s="472"/>
      <c r="B794" s="472"/>
      <c r="C794" s="473"/>
      <c r="D794" s="486"/>
      <c r="E794" s="78"/>
      <c r="F794" s="92" t="s">
        <v>4</v>
      </c>
      <c r="G794" s="92" t="s">
        <v>206</v>
      </c>
      <c r="H794" s="96" t="s">
        <v>151</v>
      </c>
      <c r="I794" s="92" t="s">
        <v>203</v>
      </c>
      <c r="J794" s="92" t="s">
        <v>207</v>
      </c>
      <c r="K794" s="92" t="s">
        <v>152</v>
      </c>
      <c r="L794" s="139"/>
      <c r="M794" s="139"/>
      <c r="N794" s="140"/>
      <c r="O794" s="130"/>
      <c r="P794" s="127"/>
      <c r="Q794" s="127"/>
      <c r="R794" s="135"/>
      <c r="S794" s="135"/>
      <c r="T794" s="135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33"/>
      <c r="AE794" s="343"/>
      <c r="AF794" s="265"/>
      <c r="AG794" s="361"/>
      <c r="AH794" s="221"/>
      <c r="AN794"/>
      <c r="AO794"/>
    </row>
    <row r="795" spans="1:41" s="3" customFormat="1" ht="43.5" customHeight="1" thickBot="1">
      <c r="A795" s="475"/>
      <c r="B795" s="475"/>
      <c r="C795" s="476"/>
      <c r="D795" s="487"/>
      <c r="E795" s="79"/>
      <c r="F795" s="7"/>
      <c r="G795" s="7"/>
      <c r="H795" s="7"/>
      <c r="I795" s="7"/>
      <c r="J795" s="7"/>
      <c r="K795" s="7"/>
      <c r="L795" s="139"/>
      <c r="M795" s="139"/>
      <c r="N795" s="140"/>
      <c r="O795" s="135"/>
      <c r="P795" s="127"/>
      <c r="Q795" s="127"/>
      <c r="R795" s="134"/>
      <c r="S795" s="134"/>
      <c r="T795" s="134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33">
        <f>SUM(AD796:AD801)</f>
        <v>0</v>
      </c>
      <c r="AE795" s="33"/>
      <c r="AF795" s="445">
        <f t="shared" ref="AF795" si="302">SUM(AF796:AF801)</f>
        <v>0</v>
      </c>
      <c r="AG795" s="444">
        <f>AF795</f>
        <v>0</v>
      </c>
      <c r="AH795" s="221"/>
      <c r="AN795"/>
      <c r="AO795"/>
    </row>
    <row r="796" spans="1:41" s="3" customFormat="1" ht="50.1" customHeight="1" thickBot="1">
      <c r="A796" s="481"/>
      <c r="B796" s="404" t="s">
        <v>208</v>
      </c>
      <c r="C796" s="117" t="s">
        <v>633</v>
      </c>
      <c r="D796" s="150">
        <v>10</v>
      </c>
      <c r="E796" s="19"/>
      <c r="F796" s="58"/>
      <c r="G796" s="58"/>
      <c r="H796" s="58"/>
      <c r="I796" s="139"/>
      <c r="J796" s="58"/>
      <c r="K796" s="58"/>
      <c r="L796" s="139"/>
      <c r="M796" s="144"/>
      <c r="N796" s="128"/>
      <c r="O796" s="134"/>
      <c r="P796" s="127"/>
      <c r="Q796" s="127"/>
      <c r="R796" s="127"/>
      <c r="S796" s="127"/>
      <c r="T796" s="127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255">
        <f t="shared" ref="AD796:AD801" si="303">SUM(ROUNDUP(F796/D796,0),ROUNDUP(G796/D796,0),ROUNDUP(H796/D796,0),ROUNDUP(I796/D796,0),ROUNDUP(J796/D796,0),ROUNDUP(K796/D796,0),ROUNDUP(L796/D796,0),ROUNDUP(M796/D796,0),ROUNDUP(N796/D796,0),ROUNDUP(O796/D796,0),ROUNDUP(P796/D796,0),ROUNDUP(Q796/D796,0),ROUNDUP(R796/D796,0),ROUNDUP(S796/D796,0),ROUNDUP(T796/D796,0),ROUNDUP(U796/D796,0),ROUNDUP(V796/D796,0),ROUNDUP(W796/D796,0),ROUNDUP(X796/D796,0),ROUNDUP(Y796/D796,0),ROUNDUP(Z796/D796,0),ROUNDUP(AA796/D796,0),ROUNDUP(AB796/D796,0),ROUNDUP(AC796/D796,0))*D796</f>
        <v>0</v>
      </c>
      <c r="AE796" s="343">
        <v>3.32</v>
      </c>
      <c r="AF796" s="261">
        <f t="shared" ref="AF796:AF801" si="304">AD796*AE796</f>
        <v>0</v>
      </c>
      <c r="AG796" s="361"/>
      <c r="AH796" s="221"/>
      <c r="AN796"/>
      <c r="AO796"/>
    </row>
    <row r="797" spans="1:41" s="1" customFormat="1" ht="50.1" customHeight="1" thickBot="1">
      <c r="A797" s="467"/>
      <c r="B797" s="404" t="s">
        <v>209</v>
      </c>
      <c r="C797" s="117" t="s">
        <v>632</v>
      </c>
      <c r="D797" s="150">
        <v>10</v>
      </c>
      <c r="E797" s="19"/>
      <c r="F797" s="58"/>
      <c r="G797" s="58"/>
      <c r="H797" s="58"/>
      <c r="I797" s="257"/>
      <c r="J797" s="58"/>
      <c r="K797" s="58"/>
      <c r="L797" s="130"/>
      <c r="M797" s="144"/>
      <c r="N797" s="130"/>
      <c r="O797" s="134"/>
      <c r="P797" s="144"/>
      <c r="Q797" s="144"/>
      <c r="R797" s="127"/>
      <c r="S797" s="127"/>
      <c r="T797" s="127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255">
        <f t="shared" si="303"/>
        <v>0</v>
      </c>
      <c r="AE797" s="343">
        <v>3.83</v>
      </c>
      <c r="AF797" s="261">
        <f t="shared" si="304"/>
        <v>0</v>
      </c>
      <c r="AG797" s="361"/>
      <c r="AH797" s="221"/>
      <c r="AN797"/>
      <c r="AO797"/>
    </row>
    <row r="798" spans="1:41" s="1" customFormat="1" ht="50.1" customHeight="1" thickBot="1">
      <c r="A798" s="467"/>
      <c r="B798" s="404" t="s">
        <v>210</v>
      </c>
      <c r="C798" s="117" t="s">
        <v>631</v>
      </c>
      <c r="D798" s="150">
        <v>10</v>
      </c>
      <c r="E798" s="19"/>
      <c r="F798" s="58"/>
      <c r="G798" s="58"/>
      <c r="H798" s="58"/>
      <c r="I798" s="139"/>
      <c r="J798" s="58"/>
      <c r="K798" s="58"/>
      <c r="L798" s="126"/>
      <c r="M798" s="145"/>
      <c r="N798" s="135"/>
      <c r="O798" s="134"/>
      <c r="P798" s="130"/>
      <c r="Q798" s="130"/>
      <c r="R798" s="127"/>
      <c r="S798" s="127"/>
      <c r="T798" s="127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255">
        <f t="shared" si="303"/>
        <v>0</v>
      </c>
      <c r="AE798" s="343">
        <v>5.46</v>
      </c>
      <c r="AF798" s="261">
        <f t="shared" si="304"/>
        <v>0</v>
      </c>
      <c r="AG798" s="361"/>
      <c r="AH798" s="221"/>
      <c r="AN798"/>
      <c r="AO798"/>
    </row>
    <row r="799" spans="1:41" s="1" customFormat="1" ht="50.1" customHeight="1" thickBot="1">
      <c r="A799" s="467"/>
      <c r="B799" s="404" t="s">
        <v>211</v>
      </c>
      <c r="C799" s="117" t="s">
        <v>634</v>
      </c>
      <c r="D799" s="150">
        <v>10</v>
      </c>
      <c r="E799" s="19"/>
      <c r="F799" s="58"/>
      <c r="G799" s="58"/>
      <c r="H799" s="58"/>
      <c r="I799" s="139"/>
      <c r="J799" s="58"/>
      <c r="K799" s="58"/>
      <c r="L799" s="126"/>
      <c r="M799" s="145"/>
      <c r="N799" s="134"/>
      <c r="O799" s="134"/>
      <c r="P799" s="135"/>
      <c r="Q799" s="135"/>
      <c r="R799" s="127"/>
      <c r="S799" s="127"/>
      <c r="T799" s="127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255">
        <f t="shared" si="303"/>
        <v>0</v>
      </c>
      <c r="AE799" s="343">
        <v>6.46</v>
      </c>
      <c r="AF799" s="261">
        <f t="shared" si="304"/>
        <v>0</v>
      </c>
      <c r="AG799" s="361"/>
      <c r="AH799" s="221"/>
      <c r="AN799"/>
      <c r="AO799"/>
    </row>
    <row r="800" spans="1:41" s="1" customFormat="1" ht="99.95" customHeight="1" thickBot="1">
      <c r="A800" s="467"/>
      <c r="B800" s="404" t="s">
        <v>212</v>
      </c>
      <c r="C800" s="117" t="s">
        <v>639</v>
      </c>
      <c r="D800" s="150">
        <v>10</v>
      </c>
      <c r="E800" s="19"/>
      <c r="F800" s="58"/>
      <c r="G800" s="58"/>
      <c r="H800" s="58"/>
      <c r="I800" s="126"/>
      <c r="J800" s="58"/>
      <c r="K800" s="58"/>
      <c r="L800" s="126"/>
      <c r="M800" s="145"/>
      <c r="N800" s="112"/>
      <c r="O800" s="134"/>
      <c r="P800" s="134"/>
      <c r="Q800" s="134"/>
      <c r="R800" s="127"/>
      <c r="S800" s="127"/>
      <c r="T800" s="127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255">
        <f t="shared" si="303"/>
        <v>0</v>
      </c>
      <c r="AE800" s="343">
        <v>2.62</v>
      </c>
      <c r="AF800" s="261">
        <f t="shared" si="304"/>
        <v>0</v>
      </c>
      <c r="AG800" s="361"/>
      <c r="AH800" s="221"/>
      <c r="AN800"/>
      <c r="AO800"/>
    </row>
    <row r="801" spans="1:41" s="3" customFormat="1" ht="99.95" customHeight="1" thickBot="1">
      <c r="A801" s="467"/>
      <c r="B801" s="404" t="s">
        <v>213</v>
      </c>
      <c r="C801" s="117" t="s">
        <v>635</v>
      </c>
      <c r="D801" s="150">
        <v>10</v>
      </c>
      <c r="E801" s="19"/>
      <c r="F801" s="58"/>
      <c r="G801" s="58"/>
      <c r="H801" s="58"/>
      <c r="I801" s="257"/>
      <c r="J801" s="58"/>
      <c r="K801" s="58"/>
      <c r="L801" s="126"/>
      <c r="M801" s="112"/>
      <c r="N801" s="112"/>
      <c r="O801" s="112"/>
      <c r="P801" s="134"/>
      <c r="Q801" s="145"/>
      <c r="R801" s="127"/>
      <c r="S801" s="127"/>
      <c r="T801" s="127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255">
        <f t="shared" si="303"/>
        <v>0</v>
      </c>
      <c r="AE801" s="343">
        <v>3.13</v>
      </c>
      <c r="AF801" s="261">
        <f t="shared" si="304"/>
        <v>0</v>
      </c>
      <c r="AG801" s="361"/>
      <c r="AH801" s="221"/>
      <c r="AN801"/>
      <c r="AO801"/>
    </row>
    <row r="802" spans="1:41" ht="50.1" customHeight="1" thickBot="1">
      <c r="A802" s="501" t="s">
        <v>476</v>
      </c>
      <c r="B802" s="502"/>
      <c r="C802" s="503"/>
      <c r="D802" s="477" t="s">
        <v>477</v>
      </c>
      <c r="E802" s="9"/>
      <c r="F802" s="91" t="s">
        <v>479</v>
      </c>
      <c r="G802" s="91" t="s">
        <v>482</v>
      </c>
      <c r="H802" s="100" t="s">
        <v>488</v>
      </c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32" t="s">
        <v>2</v>
      </c>
      <c r="AE802" s="341" t="s">
        <v>312</v>
      </c>
      <c r="AF802" s="260" t="s">
        <v>313</v>
      </c>
      <c r="AG802" s="361"/>
      <c r="AH802" s="221"/>
    </row>
    <row r="803" spans="1:41" ht="50.1" customHeight="1" thickBot="1">
      <c r="A803" s="504"/>
      <c r="B803" s="505"/>
      <c r="C803" s="506"/>
      <c r="D803" s="478"/>
      <c r="E803" s="9"/>
      <c r="F803" s="92" t="s">
        <v>4</v>
      </c>
      <c r="G803" s="92" t="s">
        <v>5</v>
      </c>
      <c r="H803" s="92" t="s">
        <v>366</v>
      </c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33"/>
      <c r="AE803" s="342"/>
      <c r="AF803" s="261"/>
      <c r="AG803" s="361"/>
      <c r="AH803" s="221"/>
    </row>
    <row r="804" spans="1:41" ht="45" customHeight="1" thickBot="1">
      <c r="A804" s="507"/>
      <c r="B804" s="508"/>
      <c r="C804" s="509"/>
      <c r="D804" s="479"/>
      <c r="E804" s="9"/>
      <c r="F804" s="203"/>
      <c r="G804" s="204"/>
      <c r="H804" s="205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33">
        <f>SUM(AD805:AD806)</f>
        <v>0</v>
      </c>
      <c r="AE804" s="33"/>
      <c r="AF804" s="445">
        <f t="shared" ref="AF804" si="305">SUM(AF805:AF806)</f>
        <v>0</v>
      </c>
      <c r="AG804" s="444">
        <f>AF804</f>
        <v>0</v>
      </c>
      <c r="AH804" s="221"/>
    </row>
    <row r="805" spans="1:41" ht="120" customHeight="1" thickBot="1">
      <c r="A805" s="233"/>
      <c r="B805" s="403" t="s">
        <v>663</v>
      </c>
      <c r="C805" s="115" t="s">
        <v>718</v>
      </c>
      <c r="D805" s="99">
        <v>24</v>
      </c>
      <c r="E805" s="9"/>
      <c r="F805" s="58"/>
      <c r="G805" s="58"/>
      <c r="H805" s="58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255">
        <f t="shared" ref="AD805:AD806" si="306">SUM(ROUNDUP(F805/D805,0),ROUNDUP(G805/D805,0),ROUNDUP(H805/D805,0),ROUNDUP(I805/D805,0),ROUNDUP(J805/D805,0),ROUNDUP(K805/D805,0),ROUNDUP(L805/D805,0),ROUNDUP(M805/D805,0),ROUNDUP(N805/D805,0),ROUNDUP(O805/D805,0),ROUNDUP(P805/D805,0),ROUNDUP(Q805/D805,0),ROUNDUP(R805/D805,0),ROUNDUP(S805/D805,0),ROUNDUP(T805/D805,0),ROUNDUP(U805/D805,0),ROUNDUP(V805/D805,0),ROUNDUP(W805/D805,0),ROUNDUP(X805/D805,0),ROUNDUP(Y805/D805,0),ROUNDUP(Z805/D805,0),ROUNDUP(AA805/D805,0),ROUNDUP(AB805/D805,0),ROUNDUP(AC805/D805,0))*D805</f>
        <v>0</v>
      </c>
      <c r="AE805" s="343">
        <v>6.88</v>
      </c>
      <c r="AF805" s="261">
        <f t="shared" ref="AF805:AF806" si="307">AD805*AE805</f>
        <v>0</v>
      </c>
      <c r="AG805" s="361"/>
      <c r="AH805" s="221"/>
    </row>
    <row r="806" spans="1:41" ht="120" customHeight="1" thickBot="1">
      <c r="A806" s="253"/>
      <c r="B806" s="403" t="s">
        <v>664</v>
      </c>
      <c r="C806" s="115" t="s">
        <v>719</v>
      </c>
      <c r="D806" s="99">
        <v>24</v>
      </c>
      <c r="E806" s="9"/>
      <c r="F806" s="58"/>
      <c r="G806" s="58"/>
      <c r="H806" s="58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255">
        <f t="shared" si="306"/>
        <v>0</v>
      </c>
      <c r="AE806" s="343">
        <v>3.95</v>
      </c>
      <c r="AF806" s="261">
        <f t="shared" si="307"/>
        <v>0</v>
      </c>
      <c r="AG806" s="361"/>
      <c r="AH806" s="221"/>
    </row>
    <row r="807" spans="1:41" s="1" customFormat="1" ht="50.1" customHeight="1" thickBot="1">
      <c r="A807" s="468" t="s">
        <v>476</v>
      </c>
      <c r="B807" s="469"/>
      <c r="C807" s="470"/>
      <c r="D807" s="477" t="s">
        <v>477</v>
      </c>
      <c r="E807" s="77"/>
      <c r="F807" s="91" t="s">
        <v>553</v>
      </c>
      <c r="G807" s="91" t="s">
        <v>572</v>
      </c>
      <c r="H807" s="91" t="s">
        <v>573</v>
      </c>
      <c r="I807" s="91" t="s">
        <v>574</v>
      </c>
      <c r="J807" s="225" t="s">
        <v>575</v>
      </c>
      <c r="K807" s="225" t="s">
        <v>1049</v>
      </c>
      <c r="L807" s="134"/>
      <c r="M807" s="134"/>
      <c r="N807" s="134"/>
      <c r="O807" s="112"/>
      <c r="P807" s="112"/>
      <c r="Q807" s="112"/>
      <c r="R807" s="130"/>
      <c r="S807" s="130"/>
      <c r="T807" s="128"/>
      <c r="U807" s="144"/>
      <c r="V807" s="144"/>
      <c r="W807" s="128"/>
      <c r="X807" s="128"/>
      <c r="Y807" s="128"/>
      <c r="Z807" s="128"/>
      <c r="AA807" s="128"/>
      <c r="AB807" s="128"/>
      <c r="AC807" s="128"/>
      <c r="AD807" s="32" t="s">
        <v>2</v>
      </c>
      <c r="AE807" s="341" t="s">
        <v>312</v>
      </c>
      <c r="AF807" s="260" t="s">
        <v>313</v>
      </c>
      <c r="AG807" s="361"/>
      <c r="AH807" s="221"/>
      <c r="AN807"/>
      <c r="AO807"/>
    </row>
    <row r="808" spans="1:41" s="1" customFormat="1" ht="50.1" customHeight="1" thickBot="1">
      <c r="A808" s="471"/>
      <c r="B808" s="472"/>
      <c r="C808" s="473"/>
      <c r="D808" s="478"/>
      <c r="E808" s="78"/>
      <c r="F808" s="104" t="s">
        <v>53</v>
      </c>
      <c r="G808" s="92" t="s">
        <v>50</v>
      </c>
      <c r="H808" s="92" t="s">
        <v>52</v>
      </c>
      <c r="I808" s="110" t="s">
        <v>260</v>
      </c>
      <c r="J808" s="110" t="s">
        <v>261</v>
      </c>
      <c r="K808" s="110" t="s">
        <v>283</v>
      </c>
      <c r="L808" s="134"/>
      <c r="M808" s="134"/>
      <c r="N808" s="112"/>
      <c r="O808" s="112"/>
      <c r="P808" s="112"/>
      <c r="Q808" s="112"/>
      <c r="R808" s="135"/>
      <c r="S808" s="135"/>
      <c r="T808" s="112"/>
      <c r="U808" s="144"/>
      <c r="V808" s="144"/>
      <c r="W808" s="112"/>
      <c r="X808" s="112"/>
      <c r="Y808" s="112"/>
      <c r="Z808" s="112"/>
      <c r="AA808" s="112"/>
      <c r="AB808" s="112"/>
      <c r="AC808" s="112"/>
      <c r="AD808" s="33"/>
      <c r="AE808" s="342"/>
      <c r="AF808" s="265"/>
      <c r="AG808" s="361"/>
      <c r="AH808" s="221"/>
      <c r="AN808"/>
      <c r="AO808"/>
    </row>
    <row r="809" spans="1:41" s="1" customFormat="1" ht="45" customHeight="1" thickBot="1">
      <c r="A809" s="474"/>
      <c r="B809" s="475"/>
      <c r="C809" s="476"/>
      <c r="D809" s="479"/>
      <c r="E809" s="79"/>
      <c r="F809" s="13"/>
      <c r="G809" s="7"/>
      <c r="H809" s="7"/>
      <c r="I809" s="21"/>
      <c r="J809" s="21"/>
      <c r="K809" s="21"/>
      <c r="L809" s="134"/>
      <c r="M809" s="134"/>
      <c r="N809" s="130"/>
      <c r="O809" s="130"/>
      <c r="P809" s="130"/>
      <c r="Q809" s="130"/>
      <c r="R809" s="134"/>
      <c r="S809" s="134"/>
      <c r="T809" s="112"/>
      <c r="U809" s="145"/>
      <c r="V809" s="145"/>
      <c r="W809" s="112"/>
      <c r="X809" s="112"/>
      <c r="Y809" s="112"/>
      <c r="Z809" s="112"/>
      <c r="AA809" s="112"/>
      <c r="AB809" s="112"/>
      <c r="AC809" s="112"/>
      <c r="AD809" s="33">
        <f>SUM(AD810:AD811)</f>
        <v>0</v>
      </c>
      <c r="AE809" s="33"/>
      <c r="AF809" s="445">
        <f t="shared" ref="AF809" si="308">SUM(AF810:AF811)</f>
        <v>0</v>
      </c>
      <c r="AG809" s="444">
        <f>AF809</f>
        <v>0</v>
      </c>
      <c r="AH809" s="221"/>
      <c r="AN809"/>
      <c r="AO809"/>
    </row>
    <row r="810" spans="1:41" s="1" customFormat="1" ht="120" customHeight="1" thickBot="1">
      <c r="A810" s="53"/>
      <c r="B810" s="460" t="s">
        <v>314</v>
      </c>
      <c r="C810" s="114" t="s">
        <v>1227</v>
      </c>
      <c r="D810" s="104">
        <v>48</v>
      </c>
      <c r="E810" s="20"/>
      <c r="F810" s="58"/>
      <c r="G810" s="58"/>
      <c r="H810" s="58"/>
      <c r="I810" s="58"/>
      <c r="J810" s="58"/>
      <c r="K810" s="257"/>
      <c r="L810" s="134"/>
      <c r="M810" s="134"/>
      <c r="N810" s="134"/>
      <c r="O810" s="134"/>
      <c r="P810" s="135"/>
      <c r="Q810" s="112"/>
      <c r="R810" s="112"/>
      <c r="S810" s="112"/>
      <c r="T810" s="112"/>
      <c r="U810" s="145"/>
      <c r="V810" s="145"/>
      <c r="W810" s="112"/>
      <c r="X810" s="112"/>
      <c r="Y810" s="112"/>
      <c r="Z810" s="112"/>
      <c r="AA810" s="112"/>
      <c r="AB810" s="112"/>
      <c r="AC810" s="112"/>
      <c r="AD810" s="255">
        <f t="shared" ref="AD810:AD811" si="309">SUM(ROUNDUP(F810/D810,0),ROUNDUP(G810/D810,0),ROUNDUP(H810/D810,0),ROUNDUP(I810/D810,0),ROUNDUP(J810/D810,0),ROUNDUP(K810/D810,0),ROUNDUP(L810/D810,0),ROUNDUP(M810/D810,0),ROUNDUP(N810/D810,0),ROUNDUP(O810/D810,0),ROUNDUP(P810/D810,0),ROUNDUP(Q810/D810,0),ROUNDUP(R810/D810,0),ROUNDUP(S810/D810,0),ROUNDUP(T810/D810,0),ROUNDUP(U810/D810,0),ROUNDUP(V810/D810,0),ROUNDUP(W810/D810,0),ROUNDUP(X810/D810,0),ROUNDUP(Y810/D810,0),ROUNDUP(Z810/D810,0),ROUNDUP(AA810/D810,0),ROUNDUP(AB810/D810,0),ROUNDUP(AC810/D810,0))*D810</f>
        <v>0</v>
      </c>
      <c r="AE810" s="343">
        <v>2.96</v>
      </c>
      <c r="AF810" s="261">
        <f t="shared" ref="AF810:AF811" si="310">AD810*AE810</f>
        <v>0</v>
      </c>
      <c r="AG810" s="361"/>
      <c r="AH810" s="221"/>
      <c r="AN810"/>
      <c r="AO810"/>
    </row>
    <row r="811" spans="1:41" s="1" customFormat="1" ht="120" customHeight="1" thickBot="1">
      <c r="A811" s="53"/>
      <c r="B811" s="461" t="s">
        <v>315</v>
      </c>
      <c r="C811" s="114" t="s">
        <v>1228</v>
      </c>
      <c r="D811" s="104">
        <v>48</v>
      </c>
      <c r="E811" s="2"/>
      <c r="F811" s="58"/>
      <c r="G811" s="58"/>
      <c r="H811" s="58"/>
      <c r="I811" s="58"/>
      <c r="J811" s="58"/>
      <c r="K811" s="145"/>
      <c r="L811" s="145"/>
      <c r="M811" s="145"/>
      <c r="N811" s="145"/>
      <c r="O811" s="112"/>
      <c r="P811" s="134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255">
        <f t="shared" si="309"/>
        <v>0</v>
      </c>
      <c r="AE811" s="343">
        <v>2.04</v>
      </c>
      <c r="AF811" s="261">
        <f t="shared" si="310"/>
        <v>0</v>
      </c>
      <c r="AG811" s="361"/>
      <c r="AH811" s="221"/>
      <c r="AN811"/>
      <c r="AO811"/>
    </row>
    <row r="812" spans="1:41" s="1" customFormat="1" ht="50.1" customHeight="1" thickBot="1">
      <c r="A812" s="468" t="s">
        <v>476</v>
      </c>
      <c r="B812" s="469"/>
      <c r="C812" s="470"/>
      <c r="D812" s="477" t="s">
        <v>477</v>
      </c>
      <c r="E812" s="9"/>
      <c r="F812" s="91" t="s">
        <v>1</v>
      </c>
      <c r="G812" s="91" t="s">
        <v>480</v>
      </c>
      <c r="H812" s="105" t="s">
        <v>83</v>
      </c>
      <c r="I812" s="91" t="s">
        <v>482</v>
      </c>
      <c r="J812" s="91" t="s">
        <v>566</v>
      </c>
      <c r="K812" s="91" t="s">
        <v>565</v>
      </c>
      <c r="L812" s="91" t="s">
        <v>1048</v>
      </c>
      <c r="M812" s="91" t="s">
        <v>1050</v>
      </c>
      <c r="N812" s="91" t="s">
        <v>525</v>
      </c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32" t="s">
        <v>2</v>
      </c>
      <c r="AE812" s="341" t="s">
        <v>312</v>
      </c>
      <c r="AF812" s="260" t="s">
        <v>313</v>
      </c>
      <c r="AG812" s="361"/>
      <c r="AH812" s="221"/>
      <c r="AN812"/>
      <c r="AO812"/>
    </row>
    <row r="813" spans="1:41" s="1" customFormat="1" ht="50.1" customHeight="1" thickBot="1">
      <c r="A813" s="471"/>
      <c r="B813" s="472"/>
      <c r="C813" s="473"/>
      <c r="D813" s="478"/>
      <c r="E813" s="9"/>
      <c r="F813" s="92" t="s">
        <v>12</v>
      </c>
      <c r="G813" s="92" t="s">
        <v>4</v>
      </c>
      <c r="H813" s="94" t="s">
        <v>84</v>
      </c>
      <c r="I813" s="94" t="s">
        <v>5</v>
      </c>
      <c r="J813" s="107" t="s">
        <v>193</v>
      </c>
      <c r="K813" s="92" t="s">
        <v>366</v>
      </c>
      <c r="L813" s="92" t="s">
        <v>257</v>
      </c>
      <c r="M813" s="92" t="s">
        <v>273</v>
      </c>
      <c r="N813" s="92" t="s">
        <v>473</v>
      </c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33"/>
      <c r="AE813" s="342"/>
      <c r="AF813" s="261"/>
      <c r="AG813" s="361"/>
      <c r="AH813" s="221"/>
      <c r="AN813"/>
      <c r="AO813"/>
    </row>
    <row r="814" spans="1:41" s="1" customFormat="1" ht="42" customHeight="1" thickBot="1">
      <c r="A814" s="474"/>
      <c r="B814" s="475"/>
      <c r="C814" s="476"/>
      <c r="D814" s="479"/>
      <c r="E814" s="9"/>
      <c r="F814" s="7"/>
      <c r="G814" s="17"/>
      <c r="H814" s="17"/>
      <c r="I814" s="13"/>
      <c r="J814" s="204"/>
      <c r="K814" s="62"/>
      <c r="L814" s="13"/>
      <c r="M814" s="13"/>
      <c r="N814" s="215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33">
        <f>SUM(AD815)</f>
        <v>0</v>
      </c>
      <c r="AE814" s="33"/>
      <c r="AF814" s="445">
        <f t="shared" ref="AF814" si="311">SUM(AF815)</f>
        <v>0</v>
      </c>
      <c r="AG814" s="444">
        <f>AF814</f>
        <v>0</v>
      </c>
      <c r="AH814" s="221"/>
      <c r="AN814"/>
      <c r="AO814"/>
    </row>
    <row r="815" spans="1:41" s="3" customFormat="1" ht="118.5" customHeight="1" thickBot="1">
      <c r="A815" s="172"/>
      <c r="B815" s="404" t="s">
        <v>417</v>
      </c>
      <c r="C815" s="117" t="s">
        <v>963</v>
      </c>
      <c r="D815" s="161">
        <v>20</v>
      </c>
      <c r="E815" s="80"/>
      <c r="F815" s="58"/>
      <c r="G815" s="58"/>
      <c r="H815" s="58"/>
      <c r="I815" s="58"/>
      <c r="J815" s="58"/>
      <c r="K815" s="58"/>
      <c r="L815" s="58"/>
      <c r="M815" s="58"/>
      <c r="N815" s="256"/>
      <c r="O815" s="112"/>
      <c r="P815" s="112"/>
      <c r="Q815" s="127"/>
      <c r="R815" s="112"/>
      <c r="S815" s="112"/>
      <c r="T815" s="126"/>
      <c r="U815" s="134"/>
      <c r="V815" s="134"/>
      <c r="W815" s="126"/>
      <c r="X815" s="126"/>
      <c r="Y815" s="126"/>
      <c r="Z815" s="126"/>
      <c r="AA815" s="126"/>
      <c r="AB815" s="126"/>
      <c r="AC815" s="126"/>
      <c r="AD815" s="255">
        <f t="shared" ref="AD815" si="312">SUM(ROUNDUP(F815/D815,0),ROUNDUP(G815/D815,0),ROUNDUP(H815/D815,0),ROUNDUP(I815/D815,0),ROUNDUP(J815/D815,0),ROUNDUP(K815/D815,0),ROUNDUP(L815/D815,0),ROUNDUP(M815/D815,0),ROUNDUP(N815/D815,0),ROUNDUP(O815/D815,0),ROUNDUP(P815/D815,0),ROUNDUP(Q815/D815,0),ROUNDUP(R815/D815,0),ROUNDUP(S815/D815,0),ROUNDUP(T815/D815,0),ROUNDUP(U815/D815,0),ROUNDUP(V815/D815,0),ROUNDUP(W815/D815,0),ROUNDUP(X815/D815,0),ROUNDUP(Y815/D815,0),ROUNDUP(Z815/D815,0),ROUNDUP(AA815/D815,0),ROUNDUP(AB815/D815,0),ROUNDUP(AC815/D815,0))*D815</f>
        <v>0</v>
      </c>
      <c r="AE815" s="343">
        <v>2.66</v>
      </c>
      <c r="AF815" s="261">
        <f>AD815*AE815</f>
        <v>0</v>
      </c>
      <c r="AG815" s="361"/>
      <c r="AH815" s="221"/>
      <c r="AN815"/>
      <c r="AO815"/>
    </row>
    <row r="816" spans="1:41" s="3" customFormat="1" ht="50.1" customHeight="1" thickBot="1">
      <c r="A816" s="468" t="s">
        <v>476</v>
      </c>
      <c r="B816" s="469"/>
      <c r="C816" s="470"/>
      <c r="D816" s="477" t="s">
        <v>477</v>
      </c>
      <c r="E816" s="77"/>
      <c r="F816" s="91" t="s">
        <v>64</v>
      </c>
      <c r="G816" s="91" t="s">
        <v>480</v>
      </c>
      <c r="H816" s="91" t="s">
        <v>482</v>
      </c>
      <c r="I816" s="145"/>
      <c r="J816" s="130"/>
      <c r="K816" s="145"/>
      <c r="L816" s="125"/>
      <c r="M816" s="135"/>
      <c r="N816" s="147"/>
      <c r="O816" s="128"/>
      <c r="P816" s="134"/>
      <c r="Q816" s="134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32" t="s">
        <v>2</v>
      </c>
      <c r="AE816" s="341" t="s">
        <v>312</v>
      </c>
      <c r="AF816" s="260" t="s">
        <v>313</v>
      </c>
      <c r="AG816" s="361"/>
      <c r="AH816" s="221"/>
      <c r="AN816"/>
      <c r="AO816"/>
    </row>
    <row r="817" spans="1:41" s="3" customFormat="1" ht="50.1" customHeight="1" thickBot="1">
      <c r="A817" s="471"/>
      <c r="B817" s="472"/>
      <c r="C817" s="473"/>
      <c r="D817" s="478"/>
      <c r="E817" s="151"/>
      <c r="F817" s="95" t="s">
        <v>12</v>
      </c>
      <c r="G817" s="123" t="s">
        <v>4</v>
      </c>
      <c r="H817" s="92" t="s">
        <v>5</v>
      </c>
      <c r="I817" s="145"/>
      <c r="J817" s="135"/>
      <c r="K817" s="145"/>
      <c r="L817" s="140"/>
      <c r="M817" s="134"/>
      <c r="N817" s="126"/>
      <c r="O817" s="139"/>
      <c r="P817" s="134"/>
      <c r="Q817" s="134"/>
      <c r="R817" s="134"/>
      <c r="S817" s="134"/>
      <c r="T817" s="134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33"/>
      <c r="AE817" s="343"/>
      <c r="AF817" s="265"/>
      <c r="AG817" s="361"/>
      <c r="AH817" s="221"/>
      <c r="AN817"/>
      <c r="AO817"/>
    </row>
    <row r="818" spans="1:41" s="1" customFormat="1" ht="43.5" customHeight="1" thickBot="1">
      <c r="A818" s="474"/>
      <c r="B818" s="475"/>
      <c r="C818" s="476"/>
      <c r="D818" s="479"/>
      <c r="E818" s="79"/>
      <c r="F818" s="23"/>
      <c r="G818" s="16"/>
      <c r="H818" s="42"/>
      <c r="I818" s="145"/>
      <c r="J818" s="134"/>
      <c r="K818" s="145"/>
      <c r="L818" s="140"/>
      <c r="M818" s="127"/>
      <c r="N818" s="134"/>
      <c r="O818" s="139"/>
      <c r="P818" s="134"/>
      <c r="Q818" s="134"/>
      <c r="R818" s="134"/>
      <c r="S818" s="134"/>
      <c r="T818" s="134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33">
        <f>SUM(AD819)</f>
        <v>0</v>
      </c>
      <c r="AE818" s="33"/>
      <c r="AF818" s="445">
        <f t="shared" ref="AF818" si="313">SUM(AF819)</f>
        <v>0</v>
      </c>
      <c r="AG818" s="444">
        <f>AF818</f>
        <v>0</v>
      </c>
      <c r="AH818" s="221"/>
      <c r="AN818"/>
      <c r="AO818"/>
    </row>
    <row r="819" spans="1:41" s="1" customFormat="1" ht="124.5" customHeight="1" thickBot="1">
      <c r="A819" s="175"/>
      <c r="B819" s="415" t="s">
        <v>256</v>
      </c>
      <c r="C819" s="117" t="s">
        <v>749</v>
      </c>
      <c r="D819" s="150">
        <v>10</v>
      </c>
      <c r="E819" s="19"/>
      <c r="F819" s="58"/>
      <c r="G819" s="58"/>
      <c r="H819" s="58"/>
      <c r="I819" s="145"/>
      <c r="J819" s="140"/>
      <c r="K819" s="145"/>
      <c r="L819" s="130"/>
      <c r="M819" s="128"/>
      <c r="N819" s="128"/>
      <c r="O819" s="139"/>
      <c r="P819" s="128"/>
      <c r="Q819" s="128"/>
      <c r="R819" s="142"/>
      <c r="S819" s="142"/>
      <c r="T819" s="142"/>
      <c r="U819" s="142"/>
      <c r="V819" s="126"/>
      <c r="W819" s="126"/>
      <c r="X819" s="126"/>
      <c r="Y819" s="126"/>
      <c r="Z819" s="126"/>
      <c r="AA819" s="126"/>
      <c r="AB819" s="126"/>
      <c r="AC819" s="126"/>
      <c r="AD819" s="255">
        <f t="shared" ref="AD819" si="314">SUM(ROUNDUP(F819/D819,0),ROUNDUP(G819/D819,0),ROUNDUP(H819/D819,0),ROUNDUP(I819/D819,0),ROUNDUP(J819/D819,0),ROUNDUP(K819/D819,0),ROUNDUP(L819/D819,0),ROUNDUP(M819/D819,0),ROUNDUP(N819/D819,0),ROUNDUP(O819/D819,0),ROUNDUP(P819/D819,0),ROUNDUP(Q819/D819,0),ROUNDUP(R819/D819,0),ROUNDUP(S819/D819,0),ROUNDUP(T819/D819,0),ROUNDUP(U819/D819,0),ROUNDUP(V819/D819,0),ROUNDUP(W819/D819,0),ROUNDUP(X819/D819,0),ROUNDUP(Y819/D819,0),ROUNDUP(Z819/D819,0),ROUNDUP(AA819/D819,0),ROUNDUP(AB819/D819,0),ROUNDUP(AC819/D819,0))*D819</f>
        <v>0</v>
      </c>
      <c r="AE819" s="343">
        <v>1.57</v>
      </c>
      <c r="AF819" s="261">
        <f>AD819*AE819</f>
        <v>0</v>
      </c>
      <c r="AG819" s="361"/>
      <c r="AH819" s="221"/>
      <c r="AN819"/>
      <c r="AO819"/>
    </row>
    <row r="820" spans="1:41" s="1" customFormat="1" ht="50.1" customHeight="1" thickBot="1">
      <c r="A820" s="468" t="s">
        <v>476</v>
      </c>
      <c r="B820" s="469"/>
      <c r="C820" s="470"/>
      <c r="D820" s="477" t="s">
        <v>477</v>
      </c>
      <c r="E820" s="77"/>
      <c r="F820" s="91" t="s">
        <v>743</v>
      </c>
      <c r="G820" s="91" t="s">
        <v>742</v>
      </c>
      <c r="H820" s="91" t="s">
        <v>573</v>
      </c>
      <c r="I820" s="91" t="s">
        <v>565</v>
      </c>
      <c r="J820" s="91" t="s">
        <v>492</v>
      </c>
      <c r="K820" s="93" t="s">
        <v>1243</v>
      </c>
      <c r="L820" s="93" t="s">
        <v>1245</v>
      </c>
      <c r="M820" s="112"/>
      <c r="N820" s="112"/>
      <c r="O820" s="130"/>
      <c r="P820" s="112"/>
      <c r="Q820" s="112"/>
      <c r="R820" s="130"/>
      <c r="S820" s="130"/>
      <c r="T820" s="130"/>
      <c r="U820" s="130"/>
      <c r="V820" s="128"/>
      <c r="W820" s="128"/>
      <c r="X820" s="128"/>
      <c r="Y820" s="128"/>
      <c r="Z820" s="128"/>
      <c r="AA820" s="128"/>
      <c r="AB820" s="128"/>
      <c r="AC820" s="128"/>
      <c r="AD820" s="32" t="s">
        <v>2</v>
      </c>
      <c r="AE820" s="341" t="s">
        <v>312</v>
      </c>
      <c r="AF820" s="260" t="s">
        <v>313</v>
      </c>
      <c r="AG820" s="361"/>
      <c r="AH820" s="221"/>
      <c r="AN820"/>
      <c r="AO820"/>
    </row>
    <row r="821" spans="1:41" s="1" customFormat="1" ht="50.1" customHeight="1" thickBot="1">
      <c r="A821" s="471"/>
      <c r="B821" s="472"/>
      <c r="C821" s="473"/>
      <c r="D821" s="478"/>
      <c r="E821" s="78"/>
      <c r="F821" s="92" t="s">
        <v>23</v>
      </c>
      <c r="G821" s="92" t="s">
        <v>25</v>
      </c>
      <c r="H821" s="92" t="s">
        <v>11</v>
      </c>
      <c r="I821" s="92" t="s">
        <v>366</v>
      </c>
      <c r="J821" s="92" t="s">
        <v>7</v>
      </c>
      <c r="K821" s="92" t="s">
        <v>1209</v>
      </c>
      <c r="L821" s="92" t="s">
        <v>1244</v>
      </c>
      <c r="M821" s="112"/>
      <c r="N821" s="112"/>
      <c r="O821" s="134"/>
      <c r="P821" s="112"/>
      <c r="Q821" s="112"/>
      <c r="R821" s="135"/>
      <c r="S821" s="135"/>
      <c r="T821" s="135"/>
      <c r="U821" s="135"/>
      <c r="V821" s="112"/>
      <c r="W821" s="112"/>
      <c r="X821" s="112"/>
      <c r="Y821" s="112"/>
      <c r="Z821" s="112"/>
      <c r="AA821" s="112"/>
      <c r="AB821" s="112"/>
      <c r="AC821" s="112"/>
      <c r="AD821" s="35"/>
      <c r="AE821" s="342"/>
      <c r="AF821" s="265"/>
      <c r="AG821" s="361"/>
      <c r="AH821" s="221"/>
      <c r="AN821"/>
      <c r="AO821"/>
    </row>
    <row r="822" spans="1:41" s="1" customFormat="1" ht="30" customHeight="1" thickBot="1">
      <c r="A822" s="474"/>
      <c r="B822" s="475"/>
      <c r="C822" s="476"/>
      <c r="D822" s="479"/>
      <c r="E822" s="79"/>
      <c r="F822" s="7"/>
      <c r="G822" s="7"/>
      <c r="H822" s="7"/>
      <c r="I822" s="62"/>
      <c r="J822" s="7"/>
      <c r="K822" s="463"/>
      <c r="L822" s="20"/>
      <c r="M822" s="112"/>
      <c r="N822" s="112"/>
      <c r="O822" s="134"/>
      <c r="P822" s="112"/>
      <c r="Q822" s="112"/>
      <c r="R822" s="134"/>
      <c r="S822" s="134"/>
      <c r="T822" s="134"/>
      <c r="U822" s="134"/>
      <c r="V822" s="112"/>
      <c r="W822" s="112"/>
      <c r="X822" s="112"/>
      <c r="Y822" s="112"/>
      <c r="Z822" s="112"/>
      <c r="AA822" s="112"/>
      <c r="AB822" s="112"/>
      <c r="AC822" s="112"/>
      <c r="AD822" s="36">
        <f>SUM(AD823)</f>
        <v>0</v>
      </c>
      <c r="AE822" s="36"/>
      <c r="AF822" s="450">
        <f t="shared" ref="AF822" si="315">SUM(AF823)</f>
        <v>0</v>
      </c>
      <c r="AG822" s="444">
        <f>AF822</f>
        <v>0</v>
      </c>
      <c r="AH822" s="221"/>
      <c r="AN822"/>
      <c r="AO822"/>
    </row>
    <row r="823" spans="1:41" s="1" customFormat="1" ht="150" customHeight="1" thickBot="1">
      <c r="A823" s="176"/>
      <c r="B823" s="402" t="s">
        <v>61</v>
      </c>
      <c r="C823" s="119" t="s">
        <v>744</v>
      </c>
      <c r="D823" s="93">
        <v>10</v>
      </c>
      <c r="E823" s="8"/>
      <c r="F823" s="58"/>
      <c r="G823" s="58"/>
      <c r="H823" s="145"/>
      <c r="I823" s="58"/>
      <c r="J823" s="58"/>
      <c r="K823" s="58"/>
      <c r="L823" s="58"/>
      <c r="M823" s="125"/>
      <c r="N823" s="130"/>
      <c r="O823" s="145"/>
      <c r="P823" s="130"/>
      <c r="Q823" s="130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255">
        <f>SUM(ROUNDUP(F823/D823,0),ROUNDUP(G823/D823,0),ROUNDUP(H823/D823,0),ROUNDUP(J823/D823,0),ROUNDUP(K823/D823,0),ROUNDUP(I823/D823,0),ROUNDUP(L823/D823,0),ROUNDUP(M823/D823,0),ROUNDUP(N823/D823,0),ROUNDUP(O823/D823,0),ROUNDUP(P823/D823,0),ROUNDUP(Q823/D823,0),ROUNDUP(R823/D823,0),ROUNDUP(S823/D823,0),ROUNDUP(T823/D823,0),ROUNDUP(U823/D823,0),ROUNDUP(V823/D823,0),ROUNDUP(W823/D823,0),ROUNDUP(X823/D823,0),ROUNDUP(Y823/D823,0),ROUNDUP(Z823/D823,0),ROUNDUP(AA823/D823,0),ROUNDUP(AB823/D823,0),ROUNDUP(AC823/D823,0))*D823</f>
        <v>0</v>
      </c>
      <c r="AE823" s="343">
        <v>5.22</v>
      </c>
      <c r="AF823" s="261">
        <f>AD823*AE823</f>
        <v>0</v>
      </c>
      <c r="AG823" s="361"/>
      <c r="AH823" s="221"/>
      <c r="AN823"/>
      <c r="AO823"/>
    </row>
    <row r="824" spans="1:41" s="1" customFormat="1" ht="50.1" customHeight="1" thickBot="1">
      <c r="A824" s="468" t="s">
        <v>476</v>
      </c>
      <c r="B824" s="469"/>
      <c r="C824" s="470"/>
      <c r="D824" s="477" t="s">
        <v>477</v>
      </c>
      <c r="E824" s="67"/>
      <c r="F824" s="91" t="s">
        <v>318</v>
      </c>
      <c r="G824" s="130"/>
      <c r="H824" s="130"/>
      <c r="I824" s="130"/>
      <c r="J824" s="130"/>
      <c r="K824" s="130"/>
      <c r="L824" s="125"/>
      <c r="M824" s="130"/>
      <c r="N824" s="130"/>
      <c r="O824" s="134"/>
      <c r="P824" s="146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32" t="s">
        <v>2</v>
      </c>
      <c r="AE824" s="341" t="s">
        <v>312</v>
      </c>
      <c r="AF824" s="260" t="s">
        <v>313</v>
      </c>
      <c r="AG824" s="361"/>
      <c r="AH824" s="221"/>
      <c r="AN824"/>
      <c r="AO824"/>
    </row>
    <row r="825" spans="1:41" s="1" customFormat="1" ht="50.1" customHeight="1" thickBot="1">
      <c r="A825" s="471"/>
      <c r="B825" s="472"/>
      <c r="C825" s="473"/>
      <c r="D825" s="478"/>
      <c r="E825" s="68"/>
      <c r="F825" s="91" t="s">
        <v>318</v>
      </c>
      <c r="G825" s="143"/>
      <c r="H825" s="135"/>
      <c r="I825" s="135"/>
      <c r="J825" s="135"/>
      <c r="K825" s="135"/>
      <c r="L825" s="125"/>
      <c r="M825" s="135"/>
      <c r="N825" s="135"/>
      <c r="O825" s="134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33"/>
      <c r="AE825" s="343"/>
      <c r="AF825" s="265"/>
      <c r="AG825" s="361"/>
      <c r="AH825" s="221"/>
      <c r="AN825"/>
      <c r="AO825"/>
    </row>
    <row r="826" spans="1:41" s="1" customFormat="1" ht="39.950000000000003" customHeight="1" thickBot="1">
      <c r="A826" s="474"/>
      <c r="B826" s="475"/>
      <c r="C826" s="476"/>
      <c r="D826" s="479"/>
      <c r="E826" s="69"/>
      <c r="F826" s="60"/>
      <c r="G826" s="134"/>
      <c r="H826" s="126"/>
      <c r="I826" s="126"/>
      <c r="J826" s="126"/>
      <c r="K826" s="126"/>
      <c r="L826" s="140"/>
      <c r="M826" s="134"/>
      <c r="N826" s="134"/>
      <c r="O826" s="134"/>
      <c r="P826" s="134"/>
      <c r="Q826" s="134"/>
      <c r="R826" s="134"/>
      <c r="S826" s="134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33">
        <f>SUM(AD827:AD828)</f>
        <v>0</v>
      </c>
      <c r="AE826" s="33"/>
      <c r="AF826" s="445">
        <f t="shared" ref="AF826" si="316">SUM(AF827:AF828)</f>
        <v>0</v>
      </c>
      <c r="AG826" s="444">
        <f>AF826</f>
        <v>0</v>
      </c>
      <c r="AH826" s="221"/>
      <c r="AN826"/>
      <c r="AO826"/>
    </row>
    <row r="827" spans="1:41" s="1" customFormat="1" ht="114.75" customHeight="1" thickBot="1">
      <c r="A827" s="174"/>
      <c r="B827" s="405" t="s">
        <v>316</v>
      </c>
      <c r="C827" s="117" t="s">
        <v>580</v>
      </c>
      <c r="D827" s="182">
        <v>20</v>
      </c>
      <c r="E827" s="59"/>
      <c r="F827" s="58"/>
      <c r="G827" s="112"/>
      <c r="H827" s="112"/>
      <c r="I827" s="112"/>
      <c r="J827" s="112"/>
      <c r="K827" s="126"/>
      <c r="L827" s="140"/>
      <c r="M827" s="127"/>
      <c r="N827" s="134"/>
      <c r="O827" s="130"/>
      <c r="P827" s="127"/>
      <c r="Q827" s="127"/>
      <c r="R827" s="134"/>
      <c r="S827" s="134"/>
      <c r="T827" s="134"/>
      <c r="U827" s="134"/>
      <c r="V827" s="126"/>
      <c r="W827" s="126"/>
      <c r="X827" s="126"/>
      <c r="Y827" s="126"/>
      <c r="Z827" s="126"/>
      <c r="AA827" s="126"/>
      <c r="AB827" s="126"/>
      <c r="AC827" s="126"/>
      <c r="AD827" s="255">
        <f t="shared" ref="AD827:AD828" si="317">SUM(ROUNDUP(F827/D827,0),ROUNDUP(G827/D827,0),ROUNDUP(H827/D827,0),ROUNDUP(I827/D827,0),ROUNDUP(J827/D827,0),ROUNDUP(K827/D827,0),ROUNDUP(L827/D827,0),ROUNDUP(M827/D827,0),ROUNDUP(N827/D827,0),ROUNDUP(O827/D827,0),ROUNDUP(P827/D827,0),ROUNDUP(Q827/D827,0),ROUNDUP(R827/D827,0),ROUNDUP(S827/D827,0),ROUNDUP(T827/D827,0),ROUNDUP(U827/D827,0),ROUNDUP(V827/D827,0),ROUNDUP(W827/D827,0),ROUNDUP(X827/D827,0),ROUNDUP(Y827/D827,0),ROUNDUP(Z827/D827,0),ROUNDUP(AA827/D827,0),ROUNDUP(AB827/D827,0),ROUNDUP(AC827/D827,0))*D827</f>
        <v>0</v>
      </c>
      <c r="AE827" s="343">
        <v>4.3899999999999997</v>
      </c>
      <c r="AF827" s="261">
        <f t="shared" ref="AF827:AF828" si="318">AD827*AE827</f>
        <v>0</v>
      </c>
      <c r="AG827" s="361"/>
      <c r="AH827" s="221"/>
      <c r="AN827"/>
      <c r="AO827"/>
    </row>
    <row r="828" spans="1:41" s="1" customFormat="1" ht="123" customHeight="1" thickBot="1">
      <c r="A828" s="169"/>
      <c r="B828" s="405" t="s">
        <v>317</v>
      </c>
      <c r="C828" s="117" t="s">
        <v>581</v>
      </c>
      <c r="D828" s="182">
        <v>32</v>
      </c>
      <c r="E828" s="25"/>
      <c r="F828" s="58"/>
      <c r="G828" s="127"/>
      <c r="H828" s="127"/>
      <c r="I828" s="127"/>
      <c r="J828" s="127"/>
      <c r="K828" s="127"/>
      <c r="L828" s="140"/>
      <c r="M828" s="127"/>
      <c r="N828" s="127"/>
      <c r="O828" s="134"/>
      <c r="P828" s="134"/>
      <c r="Q828" s="134"/>
      <c r="R828" s="142"/>
      <c r="S828" s="142"/>
      <c r="T828" s="142"/>
      <c r="U828" s="142"/>
      <c r="V828" s="126"/>
      <c r="W828" s="126"/>
      <c r="X828" s="126"/>
      <c r="Y828" s="126"/>
      <c r="Z828" s="126"/>
      <c r="AA828" s="126"/>
      <c r="AB828" s="126"/>
      <c r="AC828" s="126"/>
      <c r="AD828" s="255">
        <f t="shared" si="317"/>
        <v>0</v>
      </c>
      <c r="AE828" s="343">
        <v>3.72</v>
      </c>
      <c r="AF828" s="261">
        <f t="shared" si="318"/>
        <v>0</v>
      </c>
      <c r="AG828" s="361"/>
      <c r="AH828" s="221"/>
      <c r="AN828"/>
      <c r="AO828"/>
    </row>
    <row r="829" spans="1:41" s="3" customFormat="1" ht="50.1" customHeight="1" thickBot="1">
      <c r="A829" s="468" t="s">
        <v>476</v>
      </c>
      <c r="B829" s="469"/>
      <c r="C829" s="470"/>
      <c r="D829" s="477" t="s">
        <v>477</v>
      </c>
      <c r="E829" s="77"/>
      <c r="F829" s="223" t="s">
        <v>578</v>
      </c>
      <c r="G829" s="125"/>
      <c r="H829" s="130"/>
      <c r="I829" s="130"/>
      <c r="J829" s="130"/>
      <c r="K829" s="130"/>
      <c r="L829" s="112"/>
      <c r="M829" s="145"/>
      <c r="N829" s="145"/>
      <c r="O829" s="134"/>
      <c r="P829" s="112"/>
      <c r="Q829" s="112"/>
      <c r="R829" s="130"/>
      <c r="S829" s="130"/>
      <c r="T829" s="130"/>
      <c r="U829" s="130"/>
      <c r="V829" s="130"/>
      <c r="W829" s="130"/>
      <c r="X829" s="130"/>
      <c r="Y829" s="130"/>
      <c r="Z829" s="130"/>
      <c r="AA829" s="130"/>
      <c r="AB829" s="130"/>
      <c r="AC829" s="130"/>
      <c r="AD829" s="32" t="s">
        <v>2</v>
      </c>
      <c r="AE829" s="341" t="s">
        <v>312</v>
      </c>
      <c r="AF829" s="260" t="s">
        <v>313</v>
      </c>
      <c r="AG829" s="361"/>
      <c r="AH829" s="221"/>
      <c r="AN829"/>
      <c r="AO829"/>
    </row>
    <row r="830" spans="1:41" s="1" customFormat="1" ht="50.1" customHeight="1" thickBot="1">
      <c r="A830" s="471"/>
      <c r="B830" s="472"/>
      <c r="C830" s="473"/>
      <c r="D830" s="478"/>
      <c r="E830" s="151"/>
      <c r="F830" s="95" t="s">
        <v>420</v>
      </c>
      <c r="G830" s="125"/>
      <c r="H830" s="147"/>
      <c r="I830" s="134"/>
      <c r="J830" s="134"/>
      <c r="K830" s="134"/>
      <c r="L830" s="130"/>
      <c r="M830" s="125"/>
      <c r="N830" s="130"/>
      <c r="O830" s="142"/>
      <c r="P830" s="130"/>
      <c r="Q830" s="130"/>
      <c r="R830" s="134"/>
      <c r="S830" s="134"/>
      <c r="T830" s="134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33"/>
      <c r="AE830" s="343"/>
      <c r="AF830" s="265"/>
      <c r="AG830" s="361"/>
      <c r="AH830" s="221"/>
      <c r="AN830"/>
      <c r="AO830"/>
    </row>
    <row r="831" spans="1:41" s="1" customFormat="1" ht="43.5" customHeight="1" thickBot="1">
      <c r="A831" s="474"/>
      <c r="B831" s="475"/>
      <c r="C831" s="476"/>
      <c r="D831" s="479"/>
      <c r="E831" s="79"/>
      <c r="F831" s="23"/>
      <c r="G831" s="140"/>
      <c r="H831" s="126"/>
      <c r="I831" s="134"/>
      <c r="J831" s="134"/>
      <c r="K831" s="134"/>
      <c r="L831" s="135"/>
      <c r="M831" s="125"/>
      <c r="N831" s="147"/>
      <c r="O831" s="130"/>
      <c r="P831" s="134"/>
      <c r="Q831" s="134"/>
      <c r="R831" s="134"/>
      <c r="S831" s="134"/>
      <c r="T831" s="134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33">
        <f>SUM(AD832:AD834)</f>
        <v>0</v>
      </c>
      <c r="AE831" s="33"/>
      <c r="AF831" s="445">
        <f t="shared" ref="AF831" si="319">SUM(AF832:AF834)</f>
        <v>0</v>
      </c>
      <c r="AG831" s="444">
        <f>AF831</f>
        <v>0</v>
      </c>
      <c r="AH831" s="221"/>
      <c r="AN831"/>
      <c r="AO831"/>
    </row>
    <row r="832" spans="1:41" s="1" customFormat="1" ht="144.75" customHeight="1" thickBot="1">
      <c r="A832" s="53"/>
      <c r="B832" s="423" t="s">
        <v>430</v>
      </c>
      <c r="C832" s="114" t="s">
        <v>746</v>
      </c>
      <c r="D832" s="183">
        <v>1</v>
      </c>
      <c r="E832" s="2"/>
      <c r="F832" s="58"/>
      <c r="G832" s="145"/>
      <c r="H832" s="145"/>
      <c r="I832" s="145"/>
      <c r="J832" s="112"/>
      <c r="K832" s="112"/>
      <c r="L832" s="134"/>
      <c r="M832" s="140"/>
      <c r="N832" s="126"/>
      <c r="O832" s="134"/>
      <c r="P832" s="134"/>
      <c r="Q832" s="134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255">
        <f t="shared" ref="AD832:AD834" si="320">SUM(ROUNDUP(F832/D832,0),ROUNDUP(G832/D832,0),ROUNDUP(H832/D832,0),ROUNDUP(I832/D832,0),ROUNDUP(J832/D832,0),ROUNDUP(K832/D832,0),ROUNDUP(L832/D832,0),ROUNDUP(M832/D832,0),ROUNDUP(N832/D832,0),ROUNDUP(O832/D832,0),ROUNDUP(P832/D832,0),ROUNDUP(Q832/D832,0),ROUNDUP(R832/D832,0),ROUNDUP(S832/D832,0),ROUNDUP(T832/D832,0),ROUNDUP(U832/D832,0),ROUNDUP(V832/D832,0),ROUNDUP(W832/D832,0),ROUNDUP(X832/D832,0),ROUNDUP(Y832/D832,0),ROUNDUP(Z832/D832,0),ROUNDUP(AA832/D832,0),ROUNDUP(AB832/D832,0),ROUNDUP(AC832/D832,0))*D832</f>
        <v>0</v>
      </c>
      <c r="AE832" s="343">
        <v>7.85</v>
      </c>
      <c r="AF832" s="261">
        <f t="shared" ref="AF832:AF834" si="321">AD832*AE832</f>
        <v>0</v>
      </c>
      <c r="AG832" s="361"/>
      <c r="AH832" s="221"/>
      <c r="AN832"/>
      <c r="AO832"/>
    </row>
    <row r="833" spans="1:41" s="1" customFormat="1" ht="140.25" customHeight="1" thickBot="1">
      <c r="A833" s="53"/>
      <c r="B833" s="424" t="s">
        <v>418</v>
      </c>
      <c r="C833" s="114" t="s">
        <v>747</v>
      </c>
      <c r="D833" s="183">
        <v>1</v>
      </c>
      <c r="E833" s="2"/>
      <c r="F833" s="58"/>
      <c r="G833" s="145"/>
      <c r="H833" s="145"/>
      <c r="I833" s="145"/>
      <c r="J833" s="112"/>
      <c r="K833" s="112"/>
      <c r="L833" s="140"/>
      <c r="M833" s="127"/>
      <c r="N833" s="142"/>
      <c r="O833" s="134"/>
      <c r="P833" s="142"/>
      <c r="Q833" s="14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255">
        <f t="shared" si="320"/>
        <v>0</v>
      </c>
      <c r="AE833" s="343">
        <v>10.77</v>
      </c>
      <c r="AF833" s="261">
        <f t="shared" si="321"/>
        <v>0</v>
      </c>
      <c r="AG833" s="361"/>
      <c r="AH833" s="221"/>
      <c r="AN833"/>
      <c r="AO833"/>
    </row>
    <row r="834" spans="1:41" s="1" customFormat="1" ht="150" customHeight="1" thickBot="1">
      <c r="A834" s="53"/>
      <c r="B834" s="424" t="s">
        <v>419</v>
      </c>
      <c r="C834" s="114" t="s">
        <v>748</v>
      </c>
      <c r="D834" s="183">
        <v>1</v>
      </c>
      <c r="E834" s="2"/>
      <c r="F834" s="58"/>
      <c r="G834" s="145"/>
      <c r="H834" s="145"/>
      <c r="I834" s="145"/>
      <c r="J834" s="112"/>
      <c r="K834" s="112"/>
      <c r="L834" s="125"/>
      <c r="M834" s="130"/>
      <c r="N834" s="130"/>
      <c r="O834" s="134"/>
      <c r="P834" s="130"/>
      <c r="Q834" s="130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255">
        <f t="shared" si="320"/>
        <v>0</v>
      </c>
      <c r="AE834" s="343">
        <v>10.39</v>
      </c>
      <c r="AF834" s="261">
        <f t="shared" si="321"/>
        <v>0</v>
      </c>
      <c r="AG834" s="361"/>
      <c r="AH834" s="221"/>
      <c r="AN834"/>
      <c r="AO834"/>
    </row>
    <row r="835" spans="1:41" s="1" customFormat="1" ht="36" customHeight="1" thickBot="1">
      <c r="A835" s="468" t="s">
        <v>476</v>
      </c>
      <c r="B835" s="469"/>
      <c r="C835" s="470"/>
      <c r="D835" s="521" t="s">
        <v>0</v>
      </c>
      <c r="E835" s="77"/>
      <c r="F835" s="223" t="s">
        <v>493</v>
      </c>
      <c r="G835" s="145"/>
      <c r="H835" s="130"/>
      <c r="I835" s="130"/>
      <c r="J835" s="130"/>
      <c r="K835" s="130"/>
      <c r="L835" s="143"/>
      <c r="M835" s="149"/>
      <c r="N835" s="139"/>
      <c r="O835" s="128"/>
      <c r="P835" s="139"/>
      <c r="Q835" s="139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32" t="s">
        <v>2</v>
      </c>
      <c r="AE835" s="341" t="s">
        <v>312</v>
      </c>
      <c r="AF835" s="260" t="s">
        <v>313</v>
      </c>
      <c r="AG835" s="361"/>
      <c r="AH835" s="221"/>
      <c r="AN835"/>
      <c r="AO835"/>
    </row>
    <row r="836" spans="1:41" s="1" customFormat="1" ht="36" customHeight="1" thickBot="1">
      <c r="A836" s="471"/>
      <c r="B836" s="472"/>
      <c r="C836" s="473"/>
      <c r="D836" s="486"/>
      <c r="E836" s="78"/>
      <c r="F836" s="92" t="s">
        <v>85</v>
      </c>
      <c r="G836" s="145"/>
      <c r="H836" s="135"/>
      <c r="I836" s="135"/>
      <c r="J836" s="135"/>
      <c r="K836" s="135"/>
      <c r="L836" s="143"/>
      <c r="M836" s="149"/>
      <c r="N836" s="139"/>
      <c r="O836" s="139"/>
      <c r="P836" s="139"/>
      <c r="Q836" s="139"/>
      <c r="R836" s="134"/>
      <c r="S836" s="134"/>
      <c r="T836" s="134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33"/>
      <c r="AE836" s="343"/>
      <c r="AF836" s="265"/>
      <c r="AG836" s="361"/>
      <c r="AH836" s="221"/>
      <c r="AN836"/>
      <c r="AO836"/>
    </row>
    <row r="837" spans="1:41" s="1" customFormat="1" ht="41.25" customHeight="1" thickBot="1">
      <c r="A837" s="474"/>
      <c r="B837" s="475"/>
      <c r="C837" s="476"/>
      <c r="D837" s="487"/>
      <c r="E837" s="79"/>
      <c r="F837" s="7"/>
      <c r="G837" s="145"/>
      <c r="H837" s="134"/>
      <c r="I837" s="134"/>
      <c r="J837" s="134"/>
      <c r="K837" s="134"/>
      <c r="L837" s="127"/>
      <c r="M837" s="139"/>
      <c r="N837" s="139"/>
      <c r="O837" s="139"/>
      <c r="P837" s="139"/>
      <c r="Q837" s="139"/>
      <c r="R837" s="134"/>
      <c r="S837" s="134"/>
      <c r="T837" s="134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33">
        <f>SUM(AD838)</f>
        <v>0</v>
      </c>
      <c r="AE837" s="33"/>
      <c r="AF837" s="445">
        <f t="shared" ref="AF837" si="322">SUM(AF838)</f>
        <v>0</v>
      </c>
      <c r="AG837" s="444">
        <f>AF837</f>
        <v>0</v>
      </c>
      <c r="AH837" s="221"/>
      <c r="AN837"/>
      <c r="AO837"/>
    </row>
    <row r="838" spans="1:41" s="1" customFormat="1" ht="120" customHeight="1" thickBot="1">
      <c r="A838" s="175"/>
      <c r="B838" s="404" t="s">
        <v>254</v>
      </c>
      <c r="C838" s="117" t="s">
        <v>640</v>
      </c>
      <c r="D838" s="150" t="s">
        <v>255</v>
      </c>
      <c r="E838" s="19"/>
      <c r="F838" s="58"/>
      <c r="G838" s="145"/>
      <c r="H838" s="127"/>
      <c r="I838" s="127"/>
      <c r="J838" s="127"/>
      <c r="K838" s="127"/>
      <c r="L838" s="125"/>
      <c r="M838" s="128"/>
      <c r="N838" s="128"/>
      <c r="O838" s="134"/>
      <c r="P838" s="128"/>
      <c r="Q838" s="128"/>
      <c r="R838" s="134"/>
      <c r="S838" s="134"/>
      <c r="T838" s="134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33">
        <f>SUM(F838:AC838)*10</f>
        <v>0</v>
      </c>
      <c r="AE838" s="343">
        <v>8.85</v>
      </c>
      <c r="AF838" s="261">
        <f>AD838*AE838</f>
        <v>0</v>
      </c>
      <c r="AG838" s="361"/>
      <c r="AH838" s="221"/>
      <c r="AN838"/>
      <c r="AO838"/>
    </row>
    <row r="839" spans="1:41" s="1" customFormat="1" ht="50.1" customHeight="1" thickBot="1">
      <c r="A839" s="468" t="s">
        <v>476</v>
      </c>
      <c r="B839" s="469"/>
      <c r="C839" s="470"/>
      <c r="D839" s="477" t="s">
        <v>477</v>
      </c>
      <c r="E839" s="77"/>
      <c r="F839" s="224" t="s">
        <v>579</v>
      </c>
      <c r="G839" s="130"/>
      <c r="H839" s="130"/>
      <c r="I839" s="130"/>
      <c r="J839" s="130"/>
      <c r="K839" s="130"/>
      <c r="L839" s="127"/>
      <c r="M839" s="140"/>
      <c r="N839" s="134"/>
      <c r="O839" s="134"/>
      <c r="P839" s="134"/>
      <c r="Q839" s="134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32" t="s">
        <v>2</v>
      </c>
      <c r="AE839" s="341" t="s">
        <v>312</v>
      </c>
      <c r="AF839" s="260" t="s">
        <v>313</v>
      </c>
      <c r="AG839" s="361"/>
      <c r="AH839" s="221"/>
      <c r="AN839"/>
      <c r="AO839"/>
    </row>
    <row r="840" spans="1:41" s="1" customFormat="1" ht="50.1" customHeight="1" thickBot="1">
      <c r="A840" s="471"/>
      <c r="B840" s="472"/>
      <c r="C840" s="473"/>
      <c r="D840" s="478"/>
      <c r="E840" s="78"/>
      <c r="F840" s="92" t="s">
        <v>193</v>
      </c>
      <c r="G840" s="135"/>
      <c r="H840" s="135"/>
      <c r="I840" s="135"/>
      <c r="J840" s="135"/>
      <c r="K840" s="135"/>
      <c r="L840" s="127"/>
      <c r="M840" s="140"/>
      <c r="N840" s="134"/>
      <c r="O840" s="134"/>
      <c r="P840" s="134"/>
      <c r="Q840" s="134"/>
      <c r="R840" s="134"/>
      <c r="S840" s="134"/>
      <c r="T840" s="134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33"/>
      <c r="AE840" s="343"/>
      <c r="AF840" s="265"/>
      <c r="AG840" s="361"/>
      <c r="AH840" s="221"/>
      <c r="AN840"/>
      <c r="AO840"/>
    </row>
    <row r="841" spans="1:41" s="1" customFormat="1" ht="42" customHeight="1" thickBot="1">
      <c r="A841" s="474"/>
      <c r="B841" s="475"/>
      <c r="C841" s="476"/>
      <c r="D841" s="479"/>
      <c r="E841" s="79"/>
      <c r="F841" s="7"/>
      <c r="G841" s="134"/>
      <c r="H841" s="134"/>
      <c r="I841" s="134"/>
      <c r="J841" s="134"/>
      <c r="K841" s="134"/>
      <c r="L841" s="127"/>
      <c r="M841" s="140"/>
      <c r="N841" s="134"/>
      <c r="O841" s="130"/>
      <c r="P841" s="134"/>
      <c r="Q841" s="134"/>
      <c r="R841" s="134"/>
      <c r="S841" s="134"/>
      <c r="T841" s="134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33">
        <f>SUM(AD842:AD848)</f>
        <v>0</v>
      </c>
      <c r="AE841" s="33"/>
      <c r="AF841" s="445">
        <f t="shared" ref="AF841" si="323">SUM(AF842:AF848)</f>
        <v>0</v>
      </c>
      <c r="AG841" s="444">
        <f>AF841</f>
        <v>0</v>
      </c>
      <c r="AH841" s="221"/>
      <c r="AN841"/>
      <c r="AO841"/>
    </row>
    <row r="842" spans="1:41" s="1" customFormat="1" ht="50.1" customHeight="1" thickBot="1">
      <c r="A842" s="551"/>
      <c r="B842" s="404" t="s">
        <v>247</v>
      </c>
      <c r="C842" s="117" t="s">
        <v>752</v>
      </c>
      <c r="D842" s="150">
        <v>50</v>
      </c>
      <c r="E842" s="19"/>
      <c r="F842" s="58"/>
      <c r="G842" s="127"/>
      <c r="H842" s="127"/>
      <c r="I842" s="127"/>
      <c r="J842" s="127"/>
      <c r="K842" s="127"/>
      <c r="L842" s="127"/>
      <c r="M842" s="140"/>
      <c r="N842" s="134"/>
      <c r="O842" s="143"/>
      <c r="P842" s="134"/>
      <c r="Q842" s="134"/>
      <c r="R842" s="134"/>
      <c r="S842" s="134"/>
      <c r="T842" s="134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255">
        <f t="shared" ref="AD842:AD848" si="324">SUM(ROUNDUP(F842/D842,0),ROUNDUP(G842/D842,0),ROUNDUP(H842/D842,0),ROUNDUP(I842/D842,0),ROUNDUP(J842/D842,0),ROUNDUP(K842/D842,0),ROUNDUP(L842/D842,0),ROUNDUP(M842/D842,0),ROUNDUP(N842/D842,0),ROUNDUP(O842/D842,0),ROUNDUP(P842/D842,0),ROUNDUP(Q842/D842,0),ROUNDUP(R842/D842,0),ROUNDUP(S842/D842,0),ROUNDUP(T842/D842,0),ROUNDUP(U842/D842,0),ROUNDUP(V842/D842,0),ROUNDUP(W842/D842,0),ROUNDUP(X842/D842,0),ROUNDUP(Y842/D842,0),ROUNDUP(Z842/D842,0),ROUNDUP(AA842/D842,0),ROUNDUP(AB842/D842,0),ROUNDUP(AC842/D842,0))*D842</f>
        <v>0</v>
      </c>
      <c r="AE842" s="343">
        <v>1.1100000000000001</v>
      </c>
      <c r="AF842" s="261">
        <f t="shared" ref="AF842:AF848" si="325">AD842*AE842</f>
        <v>0</v>
      </c>
      <c r="AG842" s="361"/>
      <c r="AH842" s="221"/>
      <c r="AN842"/>
      <c r="AO842"/>
    </row>
    <row r="843" spans="1:41" s="1" customFormat="1" ht="50.1" customHeight="1" thickBot="1">
      <c r="A843" s="480"/>
      <c r="B843" s="404" t="s">
        <v>248</v>
      </c>
      <c r="C843" s="117" t="s">
        <v>753</v>
      </c>
      <c r="D843" s="150">
        <v>50</v>
      </c>
      <c r="E843" s="19"/>
      <c r="F843" s="58"/>
      <c r="G843" s="127"/>
      <c r="H843" s="127"/>
      <c r="I843" s="127"/>
      <c r="J843" s="127"/>
      <c r="K843" s="127"/>
      <c r="L843" s="127"/>
      <c r="M843" s="140"/>
      <c r="N843" s="134"/>
      <c r="O843" s="134"/>
      <c r="P843" s="134"/>
      <c r="Q843" s="134"/>
      <c r="R843" s="134"/>
      <c r="S843" s="134"/>
      <c r="T843" s="134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255">
        <f t="shared" si="324"/>
        <v>0</v>
      </c>
      <c r="AE843" s="343">
        <v>1.39</v>
      </c>
      <c r="AF843" s="261">
        <f t="shared" si="325"/>
        <v>0</v>
      </c>
      <c r="AG843" s="361"/>
      <c r="AH843" s="221"/>
      <c r="AN843"/>
      <c r="AO843"/>
    </row>
    <row r="844" spans="1:41" s="1" customFormat="1" ht="50.1" customHeight="1" thickBot="1">
      <c r="A844" s="516"/>
      <c r="B844" s="404" t="s">
        <v>249</v>
      </c>
      <c r="C844" s="117" t="s">
        <v>754</v>
      </c>
      <c r="D844" s="150">
        <v>30</v>
      </c>
      <c r="E844" s="19"/>
      <c r="F844" s="58"/>
      <c r="G844" s="127"/>
      <c r="H844" s="127"/>
      <c r="I844" s="127"/>
      <c r="J844" s="127"/>
      <c r="K844" s="127"/>
      <c r="L844" s="130"/>
      <c r="M844" s="130"/>
      <c r="N844" s="130"/>
      <c r="O844" s="139"/>
      <c r="P844" s="130"/>
      <c r="Q844" s="130"/>
      <c r="R844" s="134"/>
      <c r="S844" s="134"/>
      <c r="T844" s="134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255">
        <f t="shared" si="324"/>
        <v>0</v>
      </c>
      <c r="AE844" s="343">
        <v>2.56</v>
      </c>
      <c r="AF844" s="261">
        <f t="shared" si="325"/>
        <v>0</v>
      </c>
      <c r="AG844" s="361"/>
      <c r="AH844" s="221"/>
      <c r="AN844"/>
      <c r="AO844"/>
    </row>
    <row r="845" spans="1:41" s="1" customFormat="1" ht="50.1" customHeight="1" thickBot="1">
      <c r="A845" s="498"/>
      <c r="B845" s="404" t="s">
        <v>250</v>
      </c>
      <c r="C845" s="117" t="s">
        <v>755</v>
      </c>
      <c r="D845" s="150">
        <v>50</v>
      </c>
      <c r="E845" s="19"/>
      <c r="F845" s="58"/>
      <c r="G845" s="127"/>
      <c r="H845" s="127"/>
      <c r="I845" s="127"/>
      <c r="J845" s="127"/>
      <c r="K845" s="127"/>
      <c r="L845" s="135"/>
      <c r="M845" s="135"/>
      <c r="N845" s="143"/>
      <c r="O845" s="142"/>
      <c r="P845" s="143"/>
      <c r="Q845" s="135"/>
      <c r="R845" s="134"/>
      <c r="S845" s="134"/>
      <c r="T845" s="134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255">
        <f t="shared" si="324"/>
        <v>0</v>
      </c>
      <c r="AE845" s="343">
        <v>1.1100000000000001</v>
      </c>
      <c r="AF845" s="261">
        <f t="shared" si="325"/>
        <v>0</v>
      </c>
      <c r="AG845" s="361"/>
      <c r="AH845" s="221"/>
      <c r="AN845"/>
      <c r="AO845"/>
    </row>
    <row r="846" spans="1:41" s="1" customFormat="1" ht="50.1" customHeight="1" thickBot="1">
      <c r="A846" s="480"/>
      <c r="B846" s="404" t="s">
        <v>251</v>
      </c>
      <c r="C846" s="117" t="s">
        <v>756</v>
      </c>
      <c r="D846" s="150">
        <v>50</v>
      </c>
      <c r="E846" s="19"/>
      <c r="F846" s="58"/>
      <c r="G846" s="127"/>
      <c r="H846" s="127"/>
      <c r="I846" s="127"/>
      <c r="J846" s="127"/>
      <c r="K846" s="127"/>
      <c r="L846" s="126"/>
      <c r="M846" s="126"/>
      <c r="N846" s="134"/>
      <c r="O846" s="130"/>
      <c r="P846" s="134"/>
      <c r="Q846" s="134"/>
      <c r="R846" s="134"/>
      <c r="S846" s="134"/>
      <c r="T846" s="134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255">
        <f t="shared" si="324"/>
        <v>0</v>
      </c>
      <c r="AE846" s="343">
        <v>1.39</v>
      </c>
      <c r="AF846" s="261">
        <f t="shared" si="325"/>
        <v>0</v>
      </c>
      <c r="AG846" s="361"/>
      <c r="AH846" s="221"/>
      <c r="AN846"/>
      <c r="AO846"/>
    </row>
    <row r="847" spans="1:41" s="1" customFormat="1" ht="50.1" customHeight="1" thickBot="1">
      <c r="A847" s="516"/>
      <c r="B847" s="404" t="s">
        <v>252</v>
      </c>
      <c r="C847" s="117" t="s">
        <v>757</v>
      </c>
      <c r="D847" s="150">
        <v>50</v>
      </c>
      <c r="E847" s="19"/>
      <c r="F847" s="58"/>
      <c r="G847" s="127"/>
      <c r="H847" s="127"/>
      <c r="I847" s="127"/>
      <c r="J847" s="127"/>
      <c r="K847" s="127"/>
      <c r="L847" s="112"/>
      <c r="M847" s="112"/>
      <c r="N847" s="139"/>
      <c r="O847" s="135"/>
      <c r="P847" s="139"/>
      <c r="Q847" s="134"/>
      <c r="R847" s="134"/>
      <c r="S847" s="134"/>
      <c r="T847" s="134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255">
        <f t="shared" si="324"/>
        <v>0</v>
      </c>
      <c r="AE847" s="343">
        <v>1.99</v>
      </c>
      <c r="AF847" s="261">
        <f t="shared" si="325"/>
        <v>0</v>
      </c>
      <c r="AG847" s="361"/>
      <c r="AH847" s="221"/>
      <c r="AN847"/>
      <c r="AO847"/>
    </row>
    <row r="848" spans="1:41" s="1" customFormat="1" ht="110.1" customHeight="1" thickBot="1">
      <c r="A848" s="169"/>
      <c r="B848" s="404" t="s">
        <v>253</v>
      </c>
      <c r="C848" s="117" t="s">
        <v>758</v>
      </c>
      <c r="D848" s="150">
        <v>50</v>
      </c>
      <c r="E848" s="19"/>
      <c r="F848" s="58"/>
      <c r="G848" s="127"/>
      <c r="H848" s="127"/>
      <c r="I848" s="127"/>
      <c r="J848" s="127"/>
      <c r="K848" s="127"/>
      <c r="L848" s="127"/>
      <c r="M848" s="127"/>
      <c r="N848" s="142"/>
      <c r="O848" s="134"/>
      <c r="P848" s="142"/>
      <c r="Q848" s="142"/>
      <c r="R848" s="134"/>
      <c r="S848" s="134"/>
      <c r="T848" s="134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255">
        <f t="shared" si="324"/>
        <v>0</v>
      </c>
      <c r="AE848" s="343">
        <v>2.34</v>
      </c>
      <c r="AF848" s="261">
        <f t="shared" si="325"/>
        <v>0</v>
      </c>
      <c r="AG848" s="361"/>
      <c r="AH848" s="221"/>
      <c r="AN848"/>
      <c r="AO848"/>
    </row>
    <row r="849" spans="1:41" s="1" customFormat="1" ht="50.1" customHeight="1" thickBot="1">
      <c r="A849" s="468" t="s">
        <v>476</v>
      </c>
      <c r="B849" s="469"/>
      <c r="C849" s="470"/>
      <c r="D849" s="477" t="s">
        <v>477</v>
      </c>
      <c r="E849" s="77"/>
      <c r="F849" s="91" t="s">
        <v>64</v>
      </c>
      <c r="G849" s="91" t="s">
        <v>480</v>
      </c>
      <c r="H849" s="91" t="s">
        <v>1230</v>
      </c>
      <c r="I849" s="91" t="s">
        <v>482</v>
      </c>
      <c r="J849" s="91" t="s">
        <v>741</v>
      </c>
      <c r="K849" s="91" t="s">
        <v>565</v>
      </c>
      <c r="L849" s="135"/>
      <c r="M849" s="125"/>
      <c r="N849" s="147"/>
      <c r="O849" s="134"/>
      <c r="P849" s="134"/>
      <c r="Q849" s="134"/>
      <c r="R849" s="128"/>
      <c r="S849" s="128"/>
      <c r="T849" s="128"/>
      <c r="U849" s="128"/>
      <c r="V849" s="128"/>
      <c r="W849" s="128"/>
      <c r="X849" s="128"/>
      <c r="Y849" s="128"/>
      <c r="Z849" s="128"/>
      <c r="AA849" s="128"/>
      <c r="AB849" s="128"/>
      <c r="AC849" s="128"/>
      <c r="AD849" s="32" t="s">
        <v>2</v>
      </c>
      <c r="AE849" s="341" t="s">
        <v>312</v>
      </c>
      <c r="AF849" s="260" t="s">
        <v>313</v>
      </c>
      <c r="AG849" s="361"/>
      <c r="AH849" s="221"/>
      <c r="AN849"/>
      <c r="AO849"/>
    </row>
    <row r="850" spans="1:41" s="1" customFormat="1" ht="50.1" customHeight="1" thickBot="1">
      <c r="A850" s="471"/>
      <c r="B850" s="472"/>
      <c r="C850" s="473"/>
      <c r="D850" s="478"/>
      <c r="E850" s="78"/>
      <c r="F850" s="95" t="s">
        <v>12</v>
      </c>
      <c r="G850" s="123" t="s">
        <v>4</v>
      </c>
      <c r="H850" s="92" t="s">
        <v>84</v>
      </c>
      <c r="I850" s="92" t="s">
        <v>5</v>
      </c>
      <c r="J850" s="95" t="s">
        <v>193</v>
      </c>
      <c r="K850" s="92" t="s">
        <v>366</v>
      </c>
      <c r="L850" s="134"/>
      <c r="M850" s="140"/>
      <c r="N850" s="126"/>
      <c r="O850" s="134"/>
      <c r="P850" s="134"/>
      <c r="Q850" s="134"/>
      <c r="R850" s="139"/>
      <c r="S850" s="139"/>
      <c r="T850" s="139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33"/>
      <c r="AE850" s="343"/>
      <c r="AF850" s="265"/>
      <c r="AG850" s="361"/>
      <c r="AH850" s="221"/>
      <c r="AN850"/>
      <c r="AO850"/>
    </row>
    <row r="851" spans="1:41" s="1" customFormat="1" ht="42" customHeight="1" thickBot="1">
      <c r="A851" s="474"/>
      <c r="B851" s="475"/>
      <c r="C851" s="476"/>
      <c r="D851" s="479"/>
      <c r="E851" s="79"/>
      <c r="F851" s="23"/>
      <c r="G851" s="16"/>
      <c r="H851" s="7"/>
      <c r="I851" s="7"/>
      <c r="J851" s="23"/>
      <c r="K851" s="62"/>
      <c r="L851" s="127"/>
      <c r="M851" s="140"/>
      <c r="N851" s="134"/>
      <c r="O851" s="134"/>
      <c r="P851" s="134"/>
      <c r="Q851" s="134"/>
      <c r="R851" s="139"/>
      <c r="S851" s="139"/>
      <c r="T851" s="139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70">
        <f>SUM(AD852)</f>
        <v>0</v>
      </c>
      <c r="AE851" s="70"/>
      <c r="AF851" s="454">
        <f t="shared" ref="AF851" si="326">SUM(AF852)</f>
        <v>0</v>
      </c>
      <c r="AG851" s="444">
        <f>AF851</f>
        <v>0</v>
      </c>
      <c r="AH851" s="221"/>
      <c r="AN851"/>
      <c r="AO851"/>
    </row>
    <row r="852" spans="1:41" s="1" customFormat="1" ht="130.5" customHeight="1" thickBot="1">
      <c r="A852" s="169"/>
      <c r="B852" s="404" t="s">
        <v>205</v>
      </c>
      <c r="C852" s="117" t="s">
        <v>751</v>
      </c>
      <c r="D852" s="184">
        <v>7</v>
      </c>
      <c r="E852" s="24"/>
      <c r="F852" s="58"/>
      <c r="G852" s="127"/>
      <c r="H852" s="58"/>
      <c r="I852" s="58"/>
      <c r="J852" s="127"/>
      <c r="K852" s="58"/>
      <c r="L852" s="127"/>
      <c r="M852" s="140"/>
      <c r="N852" s="134"/>
      <c r="O852" s="134"/>
      <c r="P852" s="134"/>
      <c r="Q852" s="134"/>
      <c r="R852" s="134"/>
      <c r="S852" s="134"/>
      <c r="T852" s="134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255">
        <f t="shared" ref="AD852" si="327">SUM(ROUNDUP(F852/D852,0),ROUNDUP(G852/D852,0),ROUNDUP(H852/D852,0),ROUNDUP(I852/D852,0),ROUNDUP(J852/D852,0),ROUNDUP(K852/D852,0),ROUNDUP(L852/D852,0),ROUNDUP(M852/D852,0),ROUNDUP(N852/D852,0),ROUNDUP(O852/D852,0),ROUNDUP(P852/D852,0),ROUNDUP(Q852/D852,0),ROUNDUP(R852/D852,0),ROUNDUP(S852/D852,0),ROUNDUP(T852/D852,0),ROUNDUP(U852/D852,0),ROUNDUP(V852/D852,0),ROUNDUP(W852/D852,0),ROUNDUP(X852/D852,0),ROUNDUP(Y852/D852,0),ROUNDUP(Z852/D852,0),ROUNDUP(AA852/D852,0),ROUNDUP(AB852/D852,0),ROUNDUP(AC852/D852,0))*D852</f>
        <v>0</v>
      </c>
      <c r="AE852" s="343">
        <v>23.11</v>
      </c>
      <c r="AF852" s="261">
        <f>AD852*AE852</f>
        <v>0</v>
      </c>
      <c r="AG852" s="361"/>
      <c r="AH852" s="221"/>
      <c r="AN852"/>
      <c r="AO852"/>
    </row>
    <row r="853" spans="1:41" s="1" customFormat="1" ht="50.1" customHeight="1" thickBot="1">
      <c r="A853" s="468" t="s">
        <v>476</v>
      </c>
      <c r="B853" s="469"/>
      <c r="C853" s="470"/>
      <c r="D853" s="477" t="s">
        <v>477</v>
      </c>
      <c r="E853" s="77"/>
      <c r="F853" s="91" t="s">
        <v>490</v>
      </c>
      <c r="G853" s="91" t="s">
        <v>480</v>
      </c>
      <c r="H853" s="145"/>
      <c r="I853" s="125"/>
      <c r="J853" s="145"/>
      <c r="K853" s="145"/>
      <c r="L853" s="125"/>
      <c r="M853" s="149"/>
      <c r="N853" s="139"/>
      <c r="O853" s="130"/>
      <c r="P853" s="139"/>
      <c r="Q853" s="139"/>
      <c r="R853" s="128"/>
      <c r="S853" s="128"/>
      <c r="T853" s="128"/>
      <c r="U853" s="128"/>
      <c r="V853" s="128"/>
      <c r="W853" s="128"/>
      <c r="X853" s="128"/>
      <c r="Y853" s="128"/>
      <c r="Z853" s="128"/>
      <c r="AA853" s="128"/>
      <c r="AB853" s="128"/>
      <c r="AC853" s="128"/>
      <c r="AD853" s="32" t="s">
        <v>2</v>
      </c>
      <c r="AE853" s="341" t="s">
        <v>312</v>
      </c>
      <c r="AF853" s="260" t="s">
        <v>313</v>
      </c>
      <c r="AG853" s="361"/>
      <c r="AH853" s="221"/>
      <c r="AN853"/>
      <c r="AO853"/>
    </row>
    <row r="854" spans="1:41" s="1" customFormat="1" ht="50.1" customHeight="1" thickBot="1">
      <c r="A854" s="471"/>
      <c r="B854" s="472"/>
      <c r="C854" s="473"/>
      <c r="D854" s="478"/>
      <c r="E854" s="78"/>
      <c r="F854" s="95" t="s">
        <v>55</v>
      </c>
      <c r="G854" s="123" t="s">
        <v>4</v>
      </c>
      <c r="H854" s="145"/>
      <c r="I854" s="125"/>
      <c r="J854" s="145"/>
      <c r="K854" s="145"/>
      <c r="L854" s="140"/>
      <c r="M854" s="149"/>
      <c r="N854" s="139"/>
      <c r="O854" s="134"/>
      <c r="P854" s="139"/>
      <c r="Q854" s="139"/>
      <c r="R854" s="139"/>
      <c r="S854" s="139"/>
      <c r="T854" s="139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33"/>
      <c r="AE854" s="343"/>
      <c r="AF854" s="265"/>
      <c r="AG854" s="361"/>
      <c r="AH854" s="221"/>
      <c r="AN854"/>
      <c r="AO854"/>
    </row>
    <row r="855" spans="1:41" s="3" customFormat="1" ht="39.950000000000003" customHeight="1" thickBot="1">
      <c r="A855" s="474"/>
      <c r="B855" s="475"/>
      <c r="C855" s="476"/>
      <c r="D855" s="479"/>
      <c r="E855" s="79"/>
      <c r="F855" s="23"/>
      <c r="G855" s="16"/>
      <c r="H855" s="145"/>
      <c r="I855" s="140"/>
      <c r="J855" s="145"/>
      <c r="K855" s="145"/>
      <c r="L855" s="140"/>
      <c r="M855" s="134"/>
      <c r="N855" s="134"/>
      <c r="O855" s="134"/>
      <c r="P855" s="134"/>
      <c r="Q855" s="134"/>
      <c r="R855" s="139"/>
      <c r="S855" s="139"/>
      <c r="T855" s="139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33">
        <f>SUM(AD856)</f>
        <v>0</v>
      </c>
      <c r="AE855" s="33"/>
      <c r="AF855" s="445">
        <f t="shared" ref="AF855" si="328">SUM(AF856)</f>
        <v>0</v>
      </c>
      <c r="AG855" s="444">
        <f>AF855</f>
        <v>0</v>
      </c>
      <c r="AH855" s="221"/>
      <c r="AN855"/>
      <c r="AO855"/>
    </row>
    <row r="856" spans="1:41" s="3" customFormat="1" ht="150" customHeight="1" thickBot="1">
      <c r="A856" s="174"/>
      <c r="B856" s="404" t="s">
        <v>204</v>
      </c>
      <c r="C856" s="117" t="s">
        <v>750</v>
      </c>
      <c r="D856" s="184">
        <v>12</v>
      </c>
      <c r="E856" s="24"/>
      <c r="F856" s="58"/>
      <c r="G856" s="58"/>
      <c r="H856" s="145"/>
      <c r="I856" s="140"/>
      <c r="J856" s="145"/>
      <c r="K856" s="145"/>
      <c r="L856" s="130"/>
      <c r="M856" s="125"/>
      <c r="N856" s="130"/>
      <c r="O856" s="134"/>
      <c r="P856" s="130"/>
      <c r="Q856" s="130"/>
      <c r="R856" s="139"/>
      <c r="S856" s="139"/>
      <c r="T856" s="139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255">
        <f t="shared" ref="AD856" si="329">SUM(ROUNDUP(F856/D856,0),ROUNDUP(G856/D856,0),ROUNDUP(H856/D856,0),ROUNDUP(I856/D856,0),ROUNDUP(J856/D856,0),ROUNDUP(K856/D856,0),ROUNDUP(L856/D856,0),ROUNDUP(M856/D856,0),ROUNDUP(N856/D856,0),ROUNDUP(O856/D856,0),ROUNDUP(P856/D856,0),ROUNDUP(Q856/D856,0),ROUNDUP(R856/D856,0),ROUNDUP(S856/D856,0),ROUNDUP(T856/D856,0),ROUNDUP(U856/D856,0),ROUNDUP(V856/D856,0),ROUNDUP(W856/D856,0),ROUNDUP(X856/D856,0),ROUNDUP(Y856/D856,0),ROUNDUP(Z856/D856,0),ROUNDUP(AA856/D856,0),ROUNDUP(AB856/D856,0),ROUNDUP(AC856/D856,0))*D856</f>
        <v>0</v>
      </c>
      <c r="AE856" s="343">
        <v>40.049999999999997</v>
      </c>
      <c r="AF856" s="261">
        <f>AD856*AE856</f>
        <v>0</v>
      </c>
      <c r="AG856" s="361"/>
      <c r="AH856" s="221"/>
      <c r="AN856"/>
      <c r="AO856"/>
    </row>
    <row r="857" spans="1:41" customFormat="1" ht="50.1" customHeight="1" thickBot="1">
      <c r="A857" s="268"/>
      <c r="B857" s="572"/>
      <c r="C857" s="573"/>
      <c r="D857" s="574" t="s">
        <v>477</v>
      </c>
      <c r="E857" s="269"/>
      <c r="F857" s="270" t="s">
        <v>1051</v>
      </c>
      <c r="G857" s="270" t="s">
        <v>567</v>
      </c>
      <c r="H857" s="271"/>
      <c r="I857" s="271"/>
      <c r="J857" s="271"/>
      <c r="K857" s="271"/>
      <c r="L857" s="271"/>
      <c r="M857" s="271"/>
      <c r="N857" s="271"/>
      <c r="O857" s="271"/>
      <c r="P857" s="271"/>
      <c r="Q857" s="271"/>
      <c r="R857" s="271"/>
      <c r="S857" s="271"/>
      <c r="T857" s="271"/>
      <c r="U857" s="271"/>
      <c r="V857" s="271"/>
      <c r="W857" s="271"/>
      <c r="X857" s="271"/>
      <c r="Y857" s="271"/>
      <c r="Z857" s="271"/>
      <c r="AA857" s="271"/>
      <c r="AB857" s="271"/>
      <c r="AC857" s="271"/>
      <c r="AD857" s="310" t="s">
        <v>2</v>
      </c>
      <c r="AE857" s="351"/>
      <c r="AF857" s="311"/>
      <c r="AG857" s="361"/>
      <c r="AH857" s="272"/>
    </row>
    <row r="858" spans="1:41" customFormat="1" ht="50.1" customHeight="1" thickBot="1">
      <c r="A858" s="273"/>
      <c r="B858" s="572"/>
      <c r="C858" s="573"/>
      <c r="D858" s="574"/>
      <c r="E858" s="274"/>
      <c r="F858" s="275" t="s">
        <v>85</v>
      </c>
      <c r="G858" s="276" t="s">
        <v>84</v>
      </c>
      <c r="H858" s="271"/>
      <c r="I858" s="271"/>
      <c r="J858" s="271"/>
      <c r="K858" s="271"/>
      <c r="L858" s="271"/>
      <c r="M858" s="271"/>
      <c r="N858" s="271"/>
      <c r="O858" s="271"/>
      <c r="P858" s="271"/>
      <c r="Q858" s="271"/>
      <c r="R858" s="271"/>
      <c r="S858" s="271"/>
      <c r="T858" s="271"/>
      <c r="U858" s="271"/>
      <c r="V858" s="271"/>
      <c r="W858" s="271"/>
      <c r="X858" s="271"/>
      <c r="Y858" s="271"/>
      <c r="Z858" s="271"/>
      <c r="AA858" s="271"/>
      <c r="AB858" s="271"/>
      <c r="AC858" s="271"/>
      <c r="AD858" s="312"/>
      <c r="AE858" s="352"/>
      <c r="AF858" s="313"/>
      <c r="AG858" s="361"/>
      <c r="AH858" s="272"/>
    </row>
    <row r="859" spans="1:41" customFormat="1" ht="41.25" customHeight="1" thickBot="1">
      <c r="A859" s="277"/>
      <c r="B859" s="572"/>
      <c r="C859" s="573"/>
      <c r="D859" s="574"/>
      <c r="E859" s="274"/>
      <c r="F859" s="278"/>
      <c r="G859" s="279"/>
      <c r="H859" s="280"/>
      <c r="I859" s="280"/>
      <c r="J859" s="280"/>
      <c r="K859" s="280"/>
      <c r="L859" s="280"/>
      <c r="M859" s="280"/>
      <c r="N859" s="280"/>
      <c r="O859" s="280"/>
      <c r="P859" s="280"/>
      <c r="Q859" s="280"/>
      <c r="R859" s="280"/>
      <c r="S859" s="280"/>
      <c r="T859" s="280"/>
      <c r="U859" s="280"/>
      <c r="V859" s="280"/>
      <c r="W859" s="280"/>
      <c r="X859" s="280"/>
      <c r="Y859" s="280"/>
      <c r="Z859" s="280"/>
      <c r="AA859" s="280"/>
      <c r="AB859" s="280"/>
      <c r="AC859" s="280"/>
      <c r="AD859" s="314">
        <f>SUM(AD860:AD861)</f>
        <v>0</v>
      </c>
      <c r="AE859" s="314"/>
      <c r="AF859" s="455">
        <f t="shared" ref="AF859" si="330">SUM(AF860:AF861)</f>
        <v>0</v>
      </c>
      <c r="AG859" s="444">
        <f>AF859</f>
        <v>0</v>
      </c>
      <c r="AH859" s="272"/>
    </row>
    <row r="860" spans="1:41" customFormat="1" ht="79.5" customHeight="1" thickBot="1">
      <c r="A860" s="571"/>
      <c r="B860" s="425" t="s">
        <v>1052</v>
      </c>
      <c r="C860" s="462" t="s">
        <v>1053</v>
      </c>
      <c r="D860" s="281">
        <v>5</v>
      </c>
      <c r="E860" s="281"/>
      <c r="F860" s="282"/>
      <c r="G860" s="282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  <c r="AA860" s="283"/>
      <c r="AB860" s="283"/>
      <c r="AC860" s="283"/>
      <c r="AD860" s="255">
        <f t="shared" ref="AD860:AD861" si="331">SUM(ROUNDUP(F860/D860,0),ROUNDUP(G860/D860,0),ROUNDUP(H860/D860,0),ROUNDUP(I860/D860,0),ROUNDUP(J860/D860,0),ROUNDUP(K860/D860,0),ROUNDUP(L860/D860,0),ROUNDUP(M860/D860,0),ROUNDUP(N860/D860,0),ROUNDUP(O860/D860,0),ROUNDUP(P860/D860,0),ROUNDUP(Q860/D860,0),ROUNDUP(R860/D860,0),ROUNDUP(S860/D860,0),ROUNDUP(T860/D860,0),ROUNDUP(U860/D860,0),ROUNDUP(V860/D860,0),ROUNDUP(W860/D860,0),ROUNDUP(X860/D860,0),ROUNDUP(Y860/D860,0),ROUNDUP(Z860/D860,0),ROUNDUP(AA860/D860,0),ROUNDUP(AB860/D860,0),ROUNDUP(AC860/D860,0))*D860</f>
        <v>0</v>
      </c>
      <c r="AE860" s="353">
        <v>50.42</v>
      </c>
      <c r="AF860" s="284">
        <f t="shared" ref="AF860:AF861" si="332">AD860*AE860</f>
        <v>0</v>
      </c>
      <c r="AG860" s="361"/>
      <c r="AH860" s="272"/>
    </row>
    <row r="861" spans="1:41" customFormat="1" ht="80.099999999999994" customHeight="1" thickBot="1">
      <c r="A861" s="571"/>
      <c r="B861" s="425" t="s">
        <v>1054</v>
      </c>
      <c r="C861" s="462" t="s">
        <v>1055</v>
      </c>
      <c r="D861" s="281">
        <v>5</v>
      </c>
      <c r="E861" s="281"/>
      <c r="F861" s="282"/>
      <c r="G861" s="282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  <c r="AA861" s="283"/>
      <c r="AB861" s="283"/>
      <c r="AC861" s="283"/>
      <c r="AD861" s="255">
        <f t="shared" si="331"/>
        <v>0</v>
      </c>
      <c r="AE861" s="353">
        <v>60.84</v>
      </c>
      <c r="AF861" s="284">
        <f t="shared" si="332"/>
        <v>0</v>
      </c>
      <c r="AG861" s="361"/>
      <c r="AH861" s="272"/>
    </row>
    <row r="862" spans="1:41" customFormat="1" ht="50.1" customHeight="1" thickBot="1">
      <c r="A862" s="285"/>
      <c r="B862" s="572"/>
      <c r="C862" s="573"/>
      <c r="D862" s="574" t="s">
        <v>477</v>
      </c>
      <c r="E862" s="269"/>
      <c r="F862" s="270" t="s">
        <v>1056</v>
      </c>
      <c r="G862" s="270" t="s">
        <v>494</v>
      </c>
      <c r="H862" s="270" t="s">
        <v>1057</v>
      </c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  <c r="AA862" s="286"/>
      <c r="AB862" s="286"/>
      <c r="AC862" s="286"/>
      <c r="AD862" s="310" t="s">
        <v>2</v>
      </c>
      <c r="AE862" s="351"/>
      <c r="AF862" s="311"/>
      <c r="AG862" s="361"/>
      <c r="AH862" s="272"/>
    </row>
    <row r="863" spans="1:41" customFormat="1" ht="50.1" customHeight="1" thickBot="1">
      <c r="A863" s="287"/>
      <c r="B863" s="572"/>
      <c r="C863" s="573"/>
      <c r="D863" s="574"/>
      <c r="E863" s="274"/>
      <c r="F863" s="275" t="s">
        <v>85</v>
      </c>
      <c r="G863" s="276" t="s">
        <v>206</v>
      </c>
      <c r="H863" s="276" t="s">
        <v>151</v>
      </c>
      <c r="I863" s="288"/>
      <c r="J863" s="288"/>
      <c r="K863" s="288"/>
      <c r="L863" s="288"/>
      <c r="M863" s="288"/>
      <c r="N863" s="288"/>
      <c r="O863" s="288"/>
      <c r="P863" s="288"/>
      <c r="Q863" s="288"/>
      <c r="R863" s="288"/>
      <c r="S863" s="288"/>
      <c r="T863" s="288"/>
      <c r="U863" s="288"/>
      <c r="V863" s="288"/>
      <c r="W863" s="288"/>
      <c r="X863" s="288"/>
      <c r="Y863" s="288"/>
      <c r="Z863" s="288"/>
      <c r="AA863" s="288"/>
      <c r="AB863" s="288"/>
      <c r="AC863" s="288"/>
      <c r="AD863" s="312"/>
      <c r="AE863" s="352"/>
      <c r="AF863" s="313"/>
      <c r="AG863" s="361"/>
      <c r="AH863" s="272"/>
    </row>
    <row r="864" spans="1:41" customFormat="1" ht="39.75" customHeight="1" thickBot="1">
      <c r="A864" s="289"/>
      <c r="B864" s="572"/>
      <c r="C864" s="573"/>
      <c r="D864" s="574"/>
      <c r="E864" s="274"/>
      <c r="F864" s="278"/>
      <c r="G864" s="279"/>
      <c r="H864" s="279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  <c r="AA864" s="290"/>
      <c r="AB864" s="290"/>
      <c r="AC864" s="290"/>
      <c r="AD864" s="312">
        <f>SUM(AD865)</f>
        <v>0</v>
      </c>
      <c r="AE864" s="312"/>
      <c r="AF864" s="456">
        <f t="shared" ref="AF864" si="333">SUM(AF865)</f>
        <v>0</v>
      </c>
      <c r="AG864" s="444">
        <f>AF864</f>
        <v>0</v>
      </c>
      <c r="AH864" s="272"/>
    </row>
    <row r="865" spans="1:34" customFormat="1" ht="120" customHeight="1" thickBot="1">
      <c r="B865" s="425" t="s">
        <v>1058</v>
      </c>
      <c r="C865" s="462" t="s">
        <v>1059</v>
      </c>
      <c r="D865" s="281">
        <v>5</v>
      </c>
      <c r="E865" s="281"/>
      <c r="F865" s="282"/>
      <c r="G865" s="282"/>
      <c r="H865" s="282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  <c r="AA865" s="290"/>
      <c r="AB865" s="290"/>
      <c r="AC865" s="290"/>
      <c r="AD865" s="255">
        <f t="shared" ref="AD865" si="334">SUM(ROUNDUP(F865/D865,0),ROUNDUP(G865/D865,0),ROUNDUP(H865/D865,0),ROUNDUP(I865/D865,0),ROUNDUP(J865/D865,0),ROUNDUP(K865/D865,0),ROUNDUP(L865/D865,0),ROUNDUP(M865/D865,0),ROUNDUP(N865/D865,0),ROUNDUP(O865/D865,0),ROUNDUP(P865/D865,0),ROUNDUP(Q865/D865,0),ROUNDUP(R865/D865,0),ROUNDUP(S865/D865,0),ROUNDUP(T865/D865,0),ROUNDUP(U865/D865,0),ROUNDUP(V865/D865,0),ROUNDUP(W865/D865,0),ROUNDUP(X865/D865,0),ROUNDUP(Y865/D865,0),ROUNDUP(Z865/D865,0),ROUNDUP(AA865/D865,0),ROUNDUP(AB865/D865,0),ROUNDUP(AC865/D865,0))*D865</f>
        <v>0</v>
      </c>
      <c r="AE865" s="353">
        <v>23.71</v>
      </c>
      <c r="AF865" s="284">
        <f>AD865*AE865</f>
        <v>0</v>
      </c>
      <c r="AG865" s="361"/>
      <c r="AH865" s="272"/>
    </row>
    <row r="866" spans="1:34" customFormat="1" ht="50.25" thickBot="1">
      <c r="A866" s="268"/>
      <c r="B866" s="572"/>
      <c r="C866" s="573"/>
      <c r="D866" s="574" t="s">
        <v>477</v>
      </c>
      <c r="E866" s="269"/>
      <c r="F866" s="270" t="s">
        <v>1051</v>
      </c>
      <c r="G866" s="270" t="s">
        <v>1060</v>
      </c>
      <c r="H866" s="291"/>
      <c r="I866" s="291"/>
      <c r="J866" s="291"/>
      <c r="K866" s="291"/>
      <c r="L866" s="291"/>
      <c r="M866" s="291"/>
      <c r="N866" s="291"/>
      <c r="O866" s="291"/>
      <c r="P866" s="291"/>
      <c r="Q866" s="291"/>
      <c r="R866" s="291"/>
      <c r="S866" s="291"/>
      <c r="T866" s="291"/>
      <c r="U866" s="291"/>
      <c r="V866" s="291"/>
      <c r="W866" s="291"/>
      <c r="X866" s="291"/>
      <c r="Y866" s="291"/>
      <c r="Z866" s="291"/>
      <c r="AA866" s="291"/>
      <c r="AB866" s="291"/>
      <c r="AC866" s="291"/>
      <c r="AD866" s="310" t="s">
        <v>2</v>
      </c>
      <c r="AE866" s="351"/>
      <c r="AF866" s="311"/>
      <c r="AG866" s="361"/>
      <c r="AH866" s="272"/>
    </row>
    <row r="867" spans="1:34" customFormat="1" ht="30.75" thickBot="1">
      <c r="A867" s="273"/>
      <c r="B867" s="572"/>
      <c r="C867" s="573"/>
      <c r="D867" s="574"/>
      <c r="E867" s="274"/>
      <c r="F867" s="275" t="s">
        <v>1061</v>
      </c>
      <c r="G867" s="276" t="s">
        <v>1062</v>
      </c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312"/>
      <c r="AE867" s="352"/>
      <c r="AF867" s="313"/>
      <c r="AG867" s="361"/>
      <c r="AH867" s="272"/>
    </row>
    <row r="868" spans="1:34" customFormat="1" ht="41.25" customHeight="1" thickBot="1">
      <c r="A868" s="277"/>
      <c r="B868" s="572"/>
      <c r="C868" s="573"/>
      <c r="D868" s="574"/>
      <c r="E868" s="274"/>
      <c r="F868" s="293"/>
      <c r="G868" s="294"/>
      <c r="H868" s="295"/>
      <c r="I868" s="295"/>
      <c r="J868" s="295"/>
      <c r="K868" s="295"/>
      <c r="L868" s="295"/>
      <c r="M868" s="295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  <c r="AB868" s="295"/>
      <c r="AC868" s="295"/>
      <c r="AD868" s="314">
        <f>SUM(AD869)</f>
        <v>0</v>
      </c>
      <c r="AE868" s="314"/>
      <c r="AF868" s="455">
        <f t="shared" ref="AF868" si="335">SUM(AF869)</f>
        <v>0</v>
      </c>
      <c r="AG868" s="444">
        <f>AF868</f>
        <v>0</v>
      </c>
      <c r="AH868" s="272"/>
    </row>
    <row r="869" spans="1:34" customFormat="1" ht="134.25" customHeight="1" thickBot="1">
      <c r="A869" s="296"/>
      <c r="B869" s="425" t="s">
        <v>1063</v>
      </c>
      <c r="C869" s="462" t="s">
        <v>1064</v>
      </c>
      <c r="D869" s="281">
        <v>1</v>
      </c>
      <c r="E869" s="281"/>
      <c r="F869" s="297"/>
      <c r="G869" s="297"/>
      <c r="H869" s="298"/>
      <c r="I869" s="298"/>
      <c r="J869" s="298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  <c r="AA869" s="298"/>
      <c r="AB869" s="298"/>
      <c r="AC869" s="298"/>
      <c r="AD869" s="255">
        <f t="shared" ref="AD869" si="336">SUM(ROUNDUP(F869/D869,0),ROUNDUP(G869/D869,0),ROUNDUP(H869/D869,0),ROUNDUP(I869/D869,0),ROUNDUP(J869/D869,0),ROUNDUP(K869/D869,0),ROUNDUP(L869/D869,0),ROUNDUP(M869/D869,0),ROUNDUP(N869/D869,0),ROUNDUP(O869/D869,0),ROUNDUP(P869/D869,0),ROUNDUP(Q869/D869,0),ROUNDUP(R869/D869,0),ROUNDUP(S869/D869,0),ROUNDUP(T869/D869,0),ROUNDUP(U869/D869,0),ROUNDUP(V869/D869,0),ROUNDUP(W869/D869,0),ROUNDUP(X869/D869,0),ROUNDUP(Y869/D869,0),ROUNDUP(Z869/D869,0),ROUNDUP(AA869/D869,0),ROUNDUP(AB869/D869,0),ROUNDUP(AC869/D869,0))*D869</f>
        <v>0</v>
      </c>
      <c r="AE869" s="353">
        <v>64.03</v>
      </c>
      <c r="AF869" s="284">
        <f>AD869*AE869</f>
        <v>0</v>
      </c>
      <c r="AG869" s="361"/>
      <c r="AH869" s="272"/>
    </row>
    <row r="870" spans="1:34" ht="39.950000000000003" customHeight="1" thickBot="1">
      <c r="A870" s="471" t="s">
        <v>476</v>
      </c>
      <c r="B870" s="472"/>
      <c r="C870" s="473"/>
      <c r="D870" s="541" t="s">
        <v>477</v>
      </c>
      <c r="E870" s="324"/>
      <c r="F870" s="91" t="s">
        <v>1079</v>
      </c>
      <c r="G870" s="150" t="s">
        <v>1080</v>
      </c>
      <c r="H870" s="150" t="s">
        <v>1081</v>
      </c>
      <c r="I870" s="130"/>
      <c r="J870" s="130"/>
      <c r="K870" s="130"/>
      <c r="L870" s="134"/>
      <c r="M870" s="134"/>
      <c r="N870" s="134"/>
      <c r="O870" s="134"/>
      <c r="P870" s="134"/>
      <c r="Q870" s="134"/>
      <c r="R870" s="134"/>
      <c r="S870" s="134"/>
      <c r="T870" s="134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32" t="s">
        <v>2</v>
      </c>
      <c r="AE870" s="341" t="s">
        <v>312</v>
      </c>
      <c r="AF870" s="260" t="s">
        <v>313</v>
      </c>
      <c r="AG870" s="361"/>
    </row>
    <row r="871" spans="1:34" ht="39.950000000000003" customHeight="1" thickBot="1">
      <c r="A871" s="471"/>
      <c r="B871" s="472"/>
      <c r="C871" s="473"/>
      <c r="D871" s="478"/>
      <c r="E871" s="78"/>
      <c r="F871" s="92" t="s">
        <v>1082</v>
      </c>
      <c r="G871" s="92" t="s">
        <v>1083</v>
      </c>
      <c r="H871" s="92" t="s">
        <v>1084</v>
      </c>
      <c r="I871" s="135"/>
      <c r="J871" s="135"/>
      <c r="K871" s="135"/>
      <c r="L871" s="134"/>
      <c r="M871" s="134"/>
      <c r="N871" s="134"/>
      <c r="O871" s="134"/>
      <c r="P871" s="134"/>
      <c r="Q871" s="134"/>
      <c r="R871" s="134"/>
      <c r="S871" s="134"/>
      <c r="T871" s="134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33"/>
      <c r="AE871" s="354"/>
      <c r="AF871" s="265"/>
      <c r="AG871" s="361"/>
    </row>
    <row r="872" spans="1:34" ht="50.1" customHeight="1" thickBot="1">
      <c r="A872" s="474"/>
      <c r="B872" s="475"/>
      <c r="C872" s="476"/>
      <c r="D872" s="479"/>
      <c r="E872" s="78"/>
      <c r="F872" s="325"/>
      <c r="G872" s="326"/>
      <c r="H872" s="327"/>
      <c r="I872" s="135"/>
      <c r="J872" s="135"/>
      <c r="K872" s="135"/>
      <c r="L872" s="134"/>
      <c r="M872" s="134"/>
      <c r="N872" s="134"/>
      <c r="O872" s="134"/>
      <c r="P872" s="134"/>
      <c r="Q872" s="134"/>
      <c r="R872" s="134"/>
      <c r="S872" s="134"/>
      <c r="T872" s="134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33">
        <f>SUM(AD873:AD877)</f>
        <v>0</v>
      </c>
      <c r="AE872" s="33"/>
      <c r="AF872" s="445">
        <f t="shared" ref="AF872" si="337">SUM(AF873:AF877)</f>
        <v>0</v>
      </c>
      <c r="AG872" s="444">
        <f>AF872</f>
        <v>0</v>
      </c>
    </row>
    <row r="873" spans="1:34" ht="39.950000000000003" customHeight="1" thickBot="1">
      <c r="A873" s="575"/>
      <c r="B873" s="404" t="s">
        <v>1085</v>
      </c>
      <c r="C873" s="117" t="s">
        <v>1086</v>
      </c>
      <c r="D873" s="162">
        <v>1</v>
      </c>
      <c r="E873" s="79"/>
      <c r="F873" s="58"/>
      <c r="G873" s="58"/>
      <c r="H873" s="58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255">
        <f t="shared" ref="AD873:AD877" si="338">SUM(ROUNDUP(F873/D873,0),ROUNDUP(G873/D873,0),ROUNDUP(H873/D873,0),ROUNDUP(I873/D873,0),ROUNDUP(J873/D873,0),ROUNDUP(K873/D873,0),ROUNDUP(L873/D873,0),ROUNDUP(M873/D873,0),ROUNDUP(N873/D873,0),ROUNDUP(O873/D873,0),ROUNDUP(P873/D873,0),ROUNDUP(Q873/D873,0),ROUNDUP(R873/D873,0),ROUNDUP(S873/D873,0),ROUNDUP(T873/D873,0),ROUNDUP(U873/D873,0),ROUNDUP(V873/D873,0),ROUNDUP(W873/D873,0),ROUNDUP(X873/D873,0),ROUNDUP(Y873/D873,0),ROUNDUP(Z873/D873,0),ROUNDUP(AA873/D873,0),ROUNDUP(AB873/D873,0),ROUNDUP(AC873/D873,0))*D873</f>
        <v>0</v>
      </c>
      <c r="AE873" s="356">
        <v>472</v>
      </c>
      <c r="AF873" s="261">
        <f t="shared" ref="AF873:AF877" si="339">AD873*AE873</f>
        <v>0</v>
      </c>
      <c r="AG873" s="361"/>
    </row>
    <row r="874" spans="1:34" ht="39.950000000000003" customHeight="1" thickBot="1">
      <c r="A874" s="576"/>
      <c r="B874" s="404" t="s">
        <v>1087</v>
      </c>
      <c r="C874" s="117" t="s">
        <v>1088</v>
      </c>
      <c r="D874" s="150">
        <v>1</v>
      </c>
      <c r="E874" s="19"/>
      <c r="F874" s="58"/>
      <c r="G874" s="58"/>
      <c r="H874" s="58"/>
      <c r="I874" s="127"/>
      <c r="J874" s="127"/>
      <c r="K874" s="127"/>
      <c r="L874" s="130"/>
      <c r="M874" s="134"/>
      <c r="N874" s="134"/>
      <c r="O874" s="134"/>
      <c r="P874" s="134"/>
      <c r="Q874" s="134"/>
      <c r="R874" s="134"/>
      <c r="S874" s="134"/>
      <c r="T874" s="134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255">
        <f t="shared" si="338"/>
        <v>0</v>
      </c>
      <c r="AE874" s="356">
        <v>550</v>
      </c>
      <c r="AF874" s="261">
        <f t="shared" si="339"/>
        <v>0</v>
      </c>
      <c r="AG874" s="361"/>
    </row>
    <row r="875" spans="1:34" ht="39.950000000000003" customHeight="1" thickBot="1">
      <c r="A875" s="576"/>
      <c r="B875" s="404" t="s">
        <v>1089</v>
      </c>
      <c r="C875" s="117" t="s">
        <v>1090</v>
      </c>
      <c r="D875" s="150">
        <v>1</v>
      </c>
      <c r="E875" s="19"/>
      <c r="F875" s="58"/>
      <c r="G875" s="58"/>
      <c r="H875" s="58"/>
      <c r="I875" s="127"/>
      <c r="J875" s="127"/>
      <c r="K875" s="127"/>
      <c r="L875" s="135"/>
      <c r="M875" s="134"/>
      <c r="N875" s="134"/>
      <c r="O875" s="134"/>
      <c r="P875" s="134"/>
      <c r="Q875" s="134"/>
      <c r="R875" s="134"/>
      <c r="S875" s="134"/>
      <c r="T875" s="134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255">
        <f t="shared" si="338"/>
        <v>0</v>
      </c>
      <c r="AE875" s="356">
        <v>645</v>
      </c>
      <c r="AF875" s="261">
        <f t="shared" si="339"/>
        <v>0</v>
      </c>
      <c r="AG875" s="361"/>
    </row>
    <row r="876" spans="1:34" ht="39.950000000000003" customHeight="1" thickBot="1">
      <c r="A876" s="576"/>
      <c r="B876" s="404" t="s">
        <v>1091</v>
      </c>
      <c r="C876" s="117" t="s">
        <v>1092</v>
      </c>
      <c r="D876" s="150">
        <v>1</v>
      </c>
      <c r="E876" s="19"/>
      <c r="F876" s="58"/>
      <c r="G876" s="58"/>
      <c r="H876" s="58"/>
      <c r="I876" s="127"/>
      <c r="J876" s="127"/>
      <c r="K876" s="127"/>
      <c r="L876" s="135"/>
      <c r="M876" s="134"/>
      <c r="N876" s="134"/>
      <c r="O876" s="134"/>
      <c r="P876" s="134"/>
      <c r="Q876" s="134"/>
      <c r="R876" s="134"/>
      <c r="S876" s="134"/>
      <c r="T876" s="134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255">
        <f t="shared" si="338"/>
        <v>0</v>
      </c>
      <c r="AE876" s="356">
        <v>743</v>
      </c>
      <c r="AF876" s="261">
        <f t="shared" si="339"/>
        <v>0</v>
      </c>
      <c r="AG876" s="361"/>
    </row>
    <row r="877" spans="1:34" ht="39.950000000000003" customHeight="1" thickBot="1">
      <c r="A877" s="328"/>
      <c r="B877" s="426" t="s">
        <v>1093</v>
      </c>
      <c r="C877" s="117" t="s">
        <v>1094</v>
      </c>
      <c r="D877" s="329">
        <v>1</v>
      </c>
      <c r="E877" s="330"/>
      <c r="F877" s="58"/>
      <c r="G877" s="58"/>
      <c r="H877" s="58"/>
      <c r="I877" s="127"/>
      <c r="J877" s="127"/>
      <c r="K877" s="127"/>
      <c r="L877" s="134"/>
      <c r="M877" s="134"/>
      <c r="N877" s="134"/>
      <c r="O877" s="134"/>
      <c r="P877" s="134"/>
      <c r="Q877" s="134"/>
      <c r="R877" s="134"/>
      <c r="S877" s="134"/>
      <c r="T877" s="134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255">
        <f t="shared" si="338"/>
        <v>0</v>
      </c>
      <c r="AE877" s="356">
        <v>827</v>
      </c>
      <c r="AF877" s="261">
        <f t="shared" si="339"/>
        <v>0</v>
      </c>
      <c r="AG877" s="361"/>
    </row>
    <row r="878" spans="1:34" ht="39.950000000000003" customHeight="1" thickBot="1">
      <c r="A878" s="482" t="s">
        <v>476</v>
      </c>
      <c r="B878" s="483"/>
      <c r="C878" s="484"/>
      <c r="D878" s="541" t="s">
        <v>477</v>
      </c>
      <c r="E878" s="324"/>
      <c r="F878" s="91" t="s">
        <v>1079</v>
      </c>
      <c r="G878" s="150" t="s">
        <v>1080</v>
      </c>
      <c r="H878" s="150" t="s">
        <v>1081</v>
      </c>
      <c r="I878" s="130"/>
      <c r="J878" s="130"/>
      <c r="K878" s="130"/>
      <c r="L878" s="127"/>
      <c r="M878" s="134"/>
      <c r="N878" s="134"/>
      <c r="O878" s="134"/>
      <c r="P878" s="134"/>
      <c r="Q878" s="134"/>
      <c r="R878" s="134"/>
      <c r="S878" s="134"/>
      <c r="T878" s="134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32" t="s">
        <v>2</v>
      </c>
      <c r="AE878" s="341" t="s">
        <v>312</v>
      </c>
      <c r="AF878" s="260" t="s">
        <v>313</v>
      </c>
      <c r="AG878" s="361"/>
    </row>
    <row r="879" spans="1:34" ht="39.950000000000003" customHeight="1" thickBot="1">
      <c r="A879" s="471"/>
      <c r="B879" s="472"/>
      <c r="C879" s="473"/>
      <c r="D879" s="478"/>
      <c r="E879" s="78"/>
      <c r="F879" s="92" t="s">
        <v>1082</v>
      </c>
      <c r="G879" s="92" t="s">
        <v>1083</v>
      </c>
      <c r="H879" s="92" t="s">
        <v>1084</v>
      </c>
      <c r="I879" s="135"/>
      <c r="J879" s="135"/>
      <c r="K879" s="135"/>
      <c r="L879" s="127"/>
      <c r="M879" s="134"/>
      <c r="N879" s="134"/>
      <c r="O879" s="134"/>
      <c r="P879" s="134"/>
      <c r="Q879" s="134"/>
      <c r="R879" s="134"/>
      <c r="S879" s="134"/>
      <c r="T879" s="134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33"/>
      <c r="AE879" s="354"/>
      <c r="AF879" s="265"/>
      <c r="AG879" s="361"/>
    </row>
    <row r="880" spans="1:34" ht="50.1" customHeight="1" thickBot="1">
      <c r="A880" s="474"/>
      <c r="B880" s="475"/>
      <c r="C880" s="476"/>
      <c r="D880" s="479"/>
      <c r="E880" s="78"/>
      <c r="F880" s="325"/>
      <c r="G880" s="326"/>
      <c r="H880" s="327"/>
      <c r="I880" s="135"/>
      <c r="J880" s="135"/>
      <c r="K880" s="135"/>
      <c r="L880" s="127"/>
      <c r="M880" s="134"/>
      <c r="N880" s="134"/>
      <c r="O880" s="134"/>
      <c r="P880" s="134"/>
      <c r="Q880" s="134"/>
      <c r="R880" s="134"/>
      <c r="S880" s="134"/>
      <c r="T880" s="134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33">
        <f>SUM(AD881:AD885)</f>
        <v>0</v>
      </c>
      <c r="AE880" s="33"/>
      <c r="AF880" s="445">
        <f t="shared" ref="AF880" si="340">SUM(AF881:AF885)</f>
        <v>0</v>
      </c>
      <c r="AG880" s="444">
        <f>AF880</f>
        <v>0</v>
      </c>
    </row>
    <row r="881" spans="1:33" ht="39.950000000000003" customHeight="1" thickBot="1">
      <c r="A881" s="575"/>
      <c r="B881" s="404" t="s">
        <v>1095</v>
      </c>
      <c r="C881" s="117" t="s">
        <v>1096</v>
      </c>
      <c r="D881" s="162">
        <v>1</v>
      </c>
      <c r="E881" s="79"/>
      <c r="F881" s="58"/>
      <c r="G881" s="58"/>
      <c r="H881" s="58"/>
      <c r="I881" s="134"/>
      <c r="J881" s="134"/>
      <c r="K881" s="134"/>
      <c r="L881" s="127"/>
      <c r="M881" s="134"/>
      <c r="N881" s="134"/>
      <c r="O881" s="134"/>
      <c r="P881" s="134"/>
      <c r="Q881" s="134"/>
      <c r="R881" s="134"/>
      <c r="S881" s="134"/>
      <c r="T881" s="134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255">
        <f t="shared" ref="AD881:AD885" si="341">SUM(ROUNDUP(F881/D881,0),ROUNDUP(G881/D881,0),ROUNDUP(H881/D881,0),ROUNDUP(I881/D881,0),ROUNDUP(J881/D881,0),ROUNDUP(K881/D881,0),ROUNDUP(L881/D881,0),ROUNDUP(M881/D881,0),ROUNDUP(N881/D881,0),ROUNDUP(O881/D881,0),ROUNDUP(P881/D881,0),ROUNDUP(Q881/D881,0),ROUNDUP(R881/D881,0),ROUNDUP(S881/D881,0),ROUNDUP(T881/D881,0),ROUNDUP(U881/D881,0),ROUNDUP(V881/D881,0),ROUNDUP(W881/D881,0),ROUNDUP(X881/D881,0),ROUNDUP(Y881/D881,0),ROUNDUP(Z881/D881,0),ROUNDUP(AA881/D881,0),ROUNDUP(AB881/D881,0),ROUNDUP(AC881/D881,0))*D881</f>
        <v>0</v>
      </c>
      <c r="AE881" s="356">
        <v>553</v>
      </c>
      <c r="AF881" s="261">
        <f t="shared" ref="AF881:AF885" si="342">AD881*AE881</f>
        <v>0</v>
      </c>
      <c r="AG881" s="361"/>
    </row>
    <row r="882" spans="1:33" ht="39.950000000000003" customHeight="1" thickBot="1">
      <c r="A882" s="576"/>
      <c r="B882" s="404" t="s">
        <v>1097</v>
      </c>
      <c r="C882" s="117" t="s">
        <v>1098</v>
      </c>
      <c r="D882" s="150">
        <v>1</v>
      </c>
      <c r="E882" s="19"/>
      <c r="F882" s="58"/>
      <c r="G882" s="58"/>
      <c r="H882" s="58"/>
      <c r="I882" s="127"/>
      <c r="J882" s="127"/>
      <c r="K882" s="127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  <c r="AA882" s="130"/>
      <c r="AB882" s="130"/>
      <c r="AC882" s="130"/>
      <c r="AD882" s="255">
        <f t="shared" si="341"/>
        <v>0</v>
      </c>
      <c r="AE882" s="356">
        <v>633</v>
      </c>
      <c r="AF882" s="261">
        <f t="shared" si="342"/>
        <v>0</v>
      </c>
      <c r="AG882" s="361"/>
    </row>
    <row r="883" spans="1:33" ht="39.950000000000003" customHeight="1" thickBot="1">
      <c r="A883" s="576"/>
      <c r="B883" s="404" t="s">
        <v>1099</v>
      </c>
      <c r="C883" s="117" t="s">
        <v>1100</v>
      </c>
      <c r="D883" s="150">
        <v>1</v>
      </c>
      <c r="E883" s="19"/>
      <c r="F883" s="58"/>
      <c r="G883" s="58"/>
      <c r="H883" s="58"/>
      <c r="I883" s="127"/>
      <c r="J883" s="127"/>
      <c r="K883" s="127"/>
      <c r="L883" s="135"/>
      <c r="M883" s="135"/>
      <c r="N883" s="134"/>
      <c r="O883" s="134"/>
      <c r="P883" s="134"/>
      <c r="Q883" s="134"/>
      <c r="R883" s="134"/>
      <c r="S883" s="134"/>
      <c r="T883" s="134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255">
        <f t="shared" si="341"/>
        <v>0</v>
      </c>
      <c r="AE883" s="356">
        <v>728</v>
      </c>
      <c r="AF883" s="261">
        <f t="shared" si="342"/>
        <v>0</v>
      </c>
      <c r="AG883" s="361"/>
    </row>
    <row r="884" spans="1:33" ht="39.950000000000003" customHeight="1" thickBot="1">
      <c r="A884" s="576"/>
      <c r="B884" s="404" t="s">
        <v>1101</v>
      </c>
      <c r="C884" s="117" t="s">
        <v>1102</v>
      </c>
      <c r="D884" s="150">
        <v>1</v>
      </c>
      <c r="E884" s="19"/>
      <c r="F884" s="58"/>
      <c r="G884" s="58"/>
      <c r="H884" s="58"/>
      <c r="I884" s="127"/>
      <c r="J884" s="127"/>
      <c r="K884" s="127"/>
      <c r="L884" s="135"/>
      <c r="M884" s="135"/>
      <c r="N884" s="134"/>
      <c r="O884" s="134"/>
      <c r="P884" s="134"/>
      <c r="Q884" s="134"/>
      <c r="R884" s="134"/>
      <c r="S884" s="134"/>
      <c r="T884" s="134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255">
        <f t="shared" si="341"/>
        <v>0</v>
      </c>
      <c r="AE884" s="356">
        <v>825</v>
      </c>
      <c r="AF884" s="261">
        <f t="shared" si="342"/>
        <v>0</v>
      </c>
      <c r="AG884" s="361"/>
    </row>
    <row r="885" spans="1:33" ht="39.950000000000003" customHeight="1" thickBot="1">
      <c r="A885" s="331"/>
      <c r="B885" s="404" t="s">
        <v>1103</v>
      </c>
      <c r="C885" s="332" t="s">
        <v>1104</v>
      </c>
      <c r="D885" s="329">
        <v>1</v>
      </c>
      <c r="E885" s="330"/>
      <c r="F885" s="58"/>
      <c r="G885" s="58"/>
      <c r="H885" s="58"/>
      <c r="I885" s="127"/>
      <c r="J885" s="127"/>
      <c r="K885" s="127"/>
      <c r="L885" s="134"/>
      <c r="M885" s="134"/>
      <c r="N885" s="134"/>
      <c r="O885" s="134"/>
      <c r="P885" s="134"/>
      <c r="Q885" s="134"/>
      <c r="R885" s="134"/>
      <c r="S885" s="134"/>
      <c r="T885" s="134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255">
        <f t="shared" si="341"/>
        <v>0</v>
      </c>
      <c r="AE885" s="356">
        <v>908</v>
      </c>
      <c r="AF885" s="261">
        <f t="shared" si="342"/>
        <v>0</v>
      </c>
      <c r="AG885" s="361"/>
    </row>
    <row r="886" spans="1:33" ht="39.950000000000003" customHeight="1" thickBot="1">
      <c r="A886" s="482" t="s">
        <v>476</v>
      </c>
      <c r="B886" s="483"/>
      <c r="C886" s="484"/>
      <c r="D886" s="541" t="s">
        <v>477</v>
      </c>
      <c r="E886" s="324"/>
      <c r="F886" s="91" t="s">
        <v>1079</v>
      </c>
      <c r="G886" s="150" t="s">
        <v>1080</v>
      </c>
      <c r="H886" s="150" t="s">
        <v>1081</v>
      </c>
      <c r="I886" s="130"/>
      <c r="J886" s="130"/>
      <c r="K886" s="130"/>
      <c r="L886" s="127"/>
      <c r="M886" s="127"/>
      <c r="N886" s="134"/>
      <c r="O886" s="134"/>
      <c r="P886" s="134"/>
      <c r="Q886" s="134"/>
      <c r="R886" s="134"/>
      <c r="S886" s="134"/>
      <c r="T886" s="134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32" t="s">
        <v>2</v>
      </c>
      <c r="AE886" s="341" t="s">
        <v>312</v>
      </c>
      <c r="AF886" s="260" t="s">
        <v>313</v>
      </c>
      <c r="AG886" s="361"/>
    </row>
    <row r="887" spans="1:33" ht="39.950000000000003" customHeight="1" thickBot="1">
      <c r="A887" s="471"/>
      <c r="B887" s="472"/>
      <c r="C887" s="473"/>
      <c r="D887" s="478"/>
      <c r="E887" s="78"/>
      <c r="F887" s="92" t="s">
        <v>1082</v>
      </c>
      <c r="G887" s="92" t="s">
        <v>1083</v>
      </c>
      <c r="H887" s="92" t="s">
        <v>1084</v>
      </c>
      <c r="I887" s="135"/>
      <c r="J887" s="135"/>
      <c r="K887" s="135"/>
      <c r="L887" s="127"/>
      <c r="M887" s="127"/>
      <c r="N887" s="134"/>
      <c r="O887" s="134"/>
      <c r="P887" s="134"/>
      <c r="Q887" s="134"/>
      <c r="R887" s="134"/>
      <c r="S887" s="134"/>
      <c r="T887" s="134"/>
      <c r="U887" s="126"/>
      <c r="V887" s="126"/>
      <c r="W887" s="126"/>
      <c r="X887" s="126"/>
      <c r="Y887" s="126"/>
      <c r="Z887" s="126"/>
      <c r="AA887" s="126"/>
      <c r="AB887" s="126"/>
      <c r="AC887" s="126"/>
      <c r="AD887" s="33"/>
      <c r="AE887" s="354"/>
      <c r="AF887" s="265"/>
      <c r="AG887" s="361"/>
    </row>
    <row r="888" spans="1:33" ht="50.1" customHeight="1" thickBot="1">
      <c r="A888" s="474"/>
      <c r="B888" s="475"/>
      <c r="C888" s="476"/>
      <c r="D888" s="479"/>
      <c r="E888" s="78"/>
      <c r="F888" s="325"/>
      <c r="G888" s="326"/>
      <c r="H888" s="327"/>
      <c r="I888" s="135"/>
      <c r="J888" s="135"/>
      <c r="K888" s="135"/>
      <c r="L888" s="127"/>
      <c r="M888" s="127"/>
      <c r="N888" s="134"/>
      <c r="O888" s="134"/>
      <c r="P888" s="134"/>
      <c r="Q888" s="134"/>
      <c r="R888" s="134"/>
      <c r="S888" s="134"/>
      <c r="T888" s="134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33">
        <f>SUM(AD889:AD893)</f>
        <v>0</v>
      </c>
      <c r="AE888" s="33"/>
      <c r="AF888" s="445">
        <f t="shared" ref="AF888" si="343">SUM(AF889:AF893)</f>
        <v>0</v>
      </c>
      <c r="AG888" s="444">
        <f>AF888</f>
        <v>0</v>
      </c>
    </row>
    <row r="889" spans="1:33" ht="39.950000000000003" customHeight="1" thickBot="1">
      <c r="A889" s="575"/>
      <c r="B889" s="404" t="s">
        <v>1105</v>
      </c>
      <c r="C889" s="117" t="s">
        <v>1106</v>
      </c>
      <c r="D889" s="162">
        <v>1</v>
      </c>
      <c r="E889" s="79"/>
      <c r="F889" s="58"/>
      <c r="G889" s="58"/>
      <c r="H889" s="58"/>
      <c r="I889" s="134"/>
      <c r="J889" s="134"/>
      <c r="K889" s="134"/>
      <c r="L889" s="127"/>
      <c r="M889" s="127"/>
      <c r="N889" s="134"/>
      <c r="O889" s="134"/>
      <c r="P889" s="134"/>
      <c r="Q889" s="134"/>
      <c r="R889" s="134"/>
      <c r="S889" s="134"/>
      <c r="T889" s="134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255">
        <f t="shared" ref="AD889:AD893" si="344">SUM(ROUNDUP(F889/D889,0),ROUNDUP(G889/D889,0),ROUNDUP(H889/D889,0),ROUNDUP(I889/D889,0),ROUNDUP(J889/D889,0),ROUNDUP(K889/D889,0),ROUNDUP(L889/D889,0),ROUNDUP(M889/D889,0),ROUNDUP(N889/D889,0),ROUNDUP(O889/D889,0),ROUNDUP(P889/D889,0),ROUNDUP(Q889/D889,0),ROUNDUP(R889/D889,0),ROUNDUP(S889/D889,0),ROUNDUP(T889/D889,0),ROUNDUP(U889/D889,0),ROUNDUP(V889/D889,0),ROUNDUP(W889/D889,0),ROUNDUP(X889/D889,0),ROUNDUP(Y889/D889,0),ROUNDUP(Z889/D889,0),ROUNDUP(AA889/D889,0),ROUNDUP(AB889/D889,0),ROUNDUP(AC889/D889,0))*D889</f>
        <v>0</v>
      </c>
      <c r="AE889" s="356">
        <v>483</v>
      </c>
      <c r="AF889" s="261">
        <f t="shared" ref="AF889:AF893" si="345">AD889*AE889</f>
        <v>0</v>
      </c>
      <c r="AG889" s="361"/>
    </row>
    <row r="890" spans="1:33" ht="39.950000000000003" customHeight="1" thickBot="1">
      <c r="A890" s="576"/>
      <c r="B890" s="404" t="s">
        <v>1107</v>
      </c>
      <c r="C890" s="117" t="s">
        <v>1108</v>
      </c>
      <c r="D890" s="150">
        <v>1</v>
      </c>
      <c r="E890" s="19"/>
      <c r="F890" s="58"/>
      <c r="G890" s="58"/>
      <c r="H890" s="58"/>
      <c r="I890" s="127"/>
      <c r="J890" s="127"/>
      <c r="K890" s="127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  <c r="AA890" s="130"/>
      <c r="AB890" s="130"/>
      <c r="AC890" s="130"/>
      <c r="AD890" s="255">
        <f t="shared" si="344"/>
        <v>0</v>
      </c>
      <c r="AE890" s="356">
        <v>563</v>
      </c>
      <c r="AF890" s="261">
        <f t="shared" si="345"/>
        <v>0</v>
      </c>
      <c r="AG890" s="361"/>
    </row>
    <row r="891" spans="1:33" ht="39.950000000000003" customHeight="1" thickBot="1">
      <c r="A891" s="576"/>
      <c r="B891" s="404" t="s">
        <v>1109</v>
      </c>
      <c r="C891" s="117" t="s">
        <v>1110</v>
      </c>
      <c r="D891" s="150">
        <v>1</v>
      </c>
      <c r="E891" s="19"/>
      <c r="F891" s="58"/>
      <c r="G891" s="58"/>
      <c r="H891" s="58"/>
      <c r="I891" s="127"/>
      <c r="J891" s="127"/>
      <c r="K891" s="127"/>
      <c r="L891" s="135"/>
      <c r="M891" s="135"/>
      <c r="N891" s="134"/>
      <c r="O891" s="134"/>
      <c r="P891" s="134"/>
      <c r="Q891" s="134"/>
      <c r="R891" s="134"/>
      <c r="S891" s="134"/>
      <c r="T891" s="134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255">
        <f t="shared" si="344"/>
        <v>0</v>
      </c>
      <c r="AE891" s="356">
        <v>658</v>
      </c>
      <c r="AF891" s="261">
        <f t="shared" si="345"/>
        <v>0</v>
      </c>
      <c r="AG891" s="361"/>
    </row>
    <row r="892" spans="1:33" ht="39.950000000000003" customHeight="1" thickBot="1">
      <c r="A892" s="576"/>
      <c r="B892" s="404" t="s">
        <v>1111</v>
      </c>
      <c r="C892" s="117" t="s">
        <v>1112</v>
      </c>
      <c r="D892" s="150">
        <v>1</v>
      </c>
      <c r="E892" s="19"/>
      <c r="F892" s="58"/>
      <c r="G892" s="58"/>
      <c r="H892" s="58"/>
      <c r="I892" s="127"/>
      <c r="J892" s="127"/>
      <c r="K892" s="127"/>
      <c r="L892" s="135"/>
      <c r="M892" s="135"/>
      <c r="N892" s="134"/>
      <c r="O892" s="134"/>
      <c r="P892" s="134"/>
      <c r="Q892" s="134"/>
      <c r="R892" s="134"/>
      <c r="S892" s="134"/>
      <c r="T892" s="134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255">
        <f t="shared" si="344"/>
        <v>0</v>
      </c>
      <c r="AE892" s="356">
        <v>755</v>
      </c>
      <c r="AF892" s="261">
        <f t="shared" si="345"/>
        <v>0</v>
      </c>
      <c r="AG892" s="361"/>
    </row>
    <row r="893" spans="1:33" ht="39.950000000000003" customHeight="1" thickBot="1">
      <c r="A893" s="331"/>
      <c r="B893" s="404" t="s">
        <v>1113</v>
      </c>
      <c r="C893" s="117" t="s">
        <v>1114</v>
      </c>
      <c r="D893" s="333">
        <v>1</v>
      </c>
      <c r="E893" s="330"/>
      <c r="F893" s="58"/>
      <c r="G893" s="58"/>
      <c r="H893" s="58"/>
      <c r="I893" s="127"/>
      <c r="J893" s="127"/>
      <c r="K893" s="127"/>
      <c r="L893" s="134"/>
      <c r="M893" s="134"/>
      <c r="N893" s="134"/>
      <c r="O893" s="134"/>
      <c r="P893" s="134"/>
      <c r="Q893" s="134"/>
      <c r="R893" s="134"/>
      <c r="S893" s="134"/>
      <c r="T893" s="134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255">
        <f t="shared" si="344"/>
        <v>0</v>
      </c>
      <c r="AE893" s="356">
        <v>837</v>
      </c>
      <c r="AF893" s="261">
        <f t="shared" si="345"/>
        <v>0</v>
      </c>
      <c r="AG893" s="361"/>
    </row>
    <row r="894" spans="1:33">
      <c r="AD894" s="71"/>
      <c r="AE894" s="345"/>
    </row>
    <row r="895" spans="1:33">
      <c r="AE895" s="355"/>
      <c r="AF895" s="247"/>
    </row>
  </sheetData>
  <sheetProtection password="E0F3" sheet="1" objects="1" scenarios="1"/>
  <mergeCells count="357">
    <mergeCell ref="A878:C880"/>
    <mergeCell ref="D878:D880"/>
    <mergeCell ref="A881:A884"/>
    <mergeCell ref="A886:C888"/>
    <mergeCell ref="D886:D888"/>
    <mergeCell ref="A889:A892"/>
    <mergeCell ref="A870:C872"/>
    <mergeCell ref="D870:D872"/>
    <mergeCell ref="A873:A876"/>
    <mergeCell ref="B866:C868"/>
    <mergeCell ref="D866:D868"/>
    <mergeCell ref="A835:C837"/>
    <mergeCell ref="D835:D837"/>
    <mergeCell ref="A839:C841"/>
    <mergeCell ref="D839:D841"/>
    <mergeCell ref="A842:A844"/>
    <mergeCell ref="A845:A847"/>
    <mergeCell ref="A849:C851"/>
    <mergeCell ref="D849:D851"/>
    <mergeCell ref="A853:C855"/>
    <mergeCell ref="D853:D855"/>
    <mergeCell ref="A796:A799"/>
    <mergeCell ref="A800:A801"/>
    <mergeCell ref="A802:C804"/>
    <mergeCell ref="D802:D804"/>
    <mergeCell ref="A807:C809"/>
    <mergeCell ref="D807:D809"/>
    <mergeCell ref="A860:A861"/>
    <mergeCell ref="B862:C864"/>
    <mergeCell ref="D862:D864"/>
    <mergeCell ref="B857:C859"/>
    <mergeCell ref="D857:D859"/>
    <mergeCell ref="A816:C818"/>
    <mergeCell ref="D816:D818"/>
    <mergeCell ref="A820:C822"/>
    <mergeCell ref="D820:D822"/>
    <mergeCell ref="A824:C826"/>
    <mergeCell ref="D824:D826"/>
    <mergeCell ref="A829:C831"/>
    <mergeCell ref="D829:D831"/>
    <mergeCell ref="A778:A780"/>
    <mergeCell ref="A241:A243"/>
    <mergeCell ref="A793:C795"/>
    <mergeCell ref="D793:D795"/>
    <mergeCell ref="A812:C814"/>
    <mergeCell ref="D812:D814"/>
    <mergeCell ref="A781:C783"/>
    <mergeCell ref="D781:D783"/>
    <mergeCell ref="D787:D789"/>
    <mergeCell ref="A790:A792"/>
    <mergeCell ref="A787:C789"/>
    <mergeCell ref="A244:C246"/>
    <mergeCell ref="D244:D246"/>
    <mergeCell ref="A250:A252"/>
    <mergeCell ref="A253:C255"/>
    <mergeCell ref="D253:D255"/>
    <mergeCell ref="A256:A257"/>
    <mergeCell ref="A375:C377"/>
    <mergeCell ref="A258:A259"/>
    <mergeCell ref="A260:C262"/>
    <mergeCell ref="A770:A774"/>
    <mergeCell ref="A775:C777"/>
    <mergeCell ref="A784:A786"/>
    <mergeCell ref="A480:C482"/>
    <mergeCell ref="D775:D777"/>
    <mergeCell ref="A8:C10"/>
    <mergeCell ref="D8:D10"/>
    <mergeCell ref="A11:A12"/>
    <mergeCell ref="A18:C20"/>
    <mergeCell ref="A221:C223"/>
    <mergeCell ref="D221:D223"/>
    <mergeCell ref="A13:C15"/>
    <mergeCell ref="D13:D15"/>
    <mergeCell ref="A21:A22"/>
    <mergeCell ref="A23:A24"/>
    <mergeCell ref="D216:D218"/>
    <mergeCell ref="A156:C158"/>
    <mergeCell ref="D156:D158"/>
    <mergeCell ref="D18:D20"/>
    <mergeCell ref="A43:A44"/>
    <mergeCell ref="A45:A46"/>
    <mergeCell ref="A49:C51"/>
    <mergeCell ref="D49:D51"/>
    <mergeCell ref="A89:C91"/>
    <mergeCell ref="D89:D91"/>
    <mergeCell ref="A247:A249"/>
    <mergeCell ref="A70:C72"/>
    <mergeCell ref="D70:D72"/>
    <mergeCell ref="I1:Q1"/>
    <mergeCell ref="F2:T2"/>
    <mergeCell ref="B1:D1"/>
    <mergeCell ref="D139:D141"/>
    <mergeCell ref="A104:A105"/>
    <mergeCell ref="A106:C108"/>
    <mergeCell ref="D106:D108"/>
    <mergeCell ref="A109:A112"/>
    <mergeCell ref="A115:C117"/>
    <mergeCell ref="D115:D117"/>
    <mergeCell ref="A118:A120"/>
    <mergeCell ref="A121:C123"/>
    <mergeCell ref="D121:D123"/>
    <mergeCell ref="A3:C5"/>
    <mergeCell ref="D3:D5"/>
    <mergeCell ref="A33:C35"/>
    <mergeCell ref="D33:D35"/>
    <mergeCell ref="A62:C64"/>
    <mergeCell ref="D62:D64"/>
    <mergeCell ref="A52:A55"/>
    <mergeCell ref="A101:C103"/>
    <mergeCell ref="D101:D103"/>
    <mergeCell ref="A58:C60"/>
    <mergeCell ref="D58:D60"/>
    <mergeCell ref="A83:A88"/>
    <mergeCell ref="A25:C27"/>
    <mergeCell ref="D25:D27"/>
    <mergeCell ref="A29:C31"/>
    <mergeCell ref="D29:D31"/>
    <mergeCell ref="A40:C42"/>
    <mergeCell ref="A65:A68"/>
    <mergeCell ref="A74:C76"/>
    <mergeCell ref="D74:D76"/>
    <mergeCell ref="A77:A82"/>
    <mergeCell ref="D40:D42"/>
    <mergeCell ref="A97:A100"/>
    <mergeCell ref="A94:C96"/>
    <mergeCell ref="D94:D96"/>
    <mergeCell ref="D171:D173"/>
    <mergeCell ref="A176:C178"/>
    <mergeCell ref="D176:D178"/>
    <mergeCell ref="A179:A180"/>
    <mergeCell ref="A181:C183"/>
    <mergeCell ref="D181:D183"/>
    <mergeCell ref="A184:A185"/>
    <mergeCell ref="A186:A187"/>
    <mergeCell ref="A171:C173"/>
    <mergeCell ref="A166:C168"/>
    <mergeCell ref="D166:D168"/>
    <mergeCell ref="A124:A126"/>
    <mergeCell ref="A127:C129"/>
    <mergeCell ref="D148:D150"/>
    <mergeCell ref="A152:C154"/>
    <mergeCell ref="D152:D154"/>
    <mergeCell ref="A142:A147"/>
    <mergeCell ref="A148:C150"/>
    <mergeCell ref="D127:D129"/>
    <mergeCell ref="A130:A134"/>
    <mergeCell ref="A135:C137"/>
    <mergeCell ref="D135:D137"/>
    <mergeCell ref="A139:C141"/>
    <mergeCell ref="A161:C163"/>
    <mergeCell ref="D161:D163"/>
    <mergeCell ref="A188:C190"/>
    <mergeCell ref="D188:D190"/>
    <mergeCell ref="A191:A192"/>
    <mergeCell ref="A193:C195"/>
    <mergeCell ref="D193:D195"/>
    <mergeCell ref="A200:C202"/>
    <mergeCell ref="D200:D202"/>
    <mergeCell ref="A205:C207"/>
    <mergeCell ref="D205:D207"/>
    <mergeCell ref="E210:E212"/>
    <mergeCell ref="A213:A215"/>
    <mergeCell ref="E226:E228"/>
    <mergeCell ref="A229:A231"/>
    <mergeCell ref="A232:A234"/>
    <mergeCell ref="A235:C237"/>
    <mergeCell ref="D235:D237"/>
    <mergeCell ref="E235:E237"/>
    <mergeCell ref="A238:A240"/>
    <mergeCell ref="A210:C212"/>
    <mergeCell ref="D210:D212"/>
    <mergeCell ref="A224:A225"/>
    <mergeCell ref="A226:C228"/>
    <mergeCell ref="D226:D228"/>
    <mergeCell ref="A216:C218"/>
    <mergeCell ref="D260:D262"/>
    <mergeCell ref="A263:A264"/>
    <mergeCell ref="A265:A266"/>
    <mergeCell ref="A267:C269"/>
    <mergeCell ref="D267:D269"/>
    <mergeCell ref="A270:A271"/>
    <mergeCell ref="A272:A273"/>
    <mergeCell ref="A346:C348"/>
    <mergeCell ref="D346:D348"/>
    <mergeCell ref="D339:D341"/>
    <mergeCell ref="A298:C300"/>
    <mergeCell ref="D298:D300"/>
    <mergeCell ref="A339:C341"/>
    <mergeCell ref="A349:A354"/>
    <mergeCell ref="A355:C357"/>
    <mergeCell ref="A274:C277"/>
    <mergeCell ref="D274:D277"/>
    <mergeCell ref="A283:C285"/>
    <mergeCell ref="D283:D285"/>
    <mergeCell ref="A286:A290"/>
    <mergeCell ref="A322:C324"/>
    <mergeCell ref="D322:D324"/>
    <mergeCell ref="A325:A331"/>
    <mergeCell ref="A332:A338"/>
    <mergeCell ref="A301:A303"/>
    <mergeCell ref="A317:C319"/>
    <mergeCell ref="A292:C294"/>
    <mergeCell ref="D292:D294"/>
    <mergeCell ref="A295:A297"/>
    <mergeCell ref="A309:C312"/>
    <mergeCell ref="D309:D312"/>
    <mergeCell ref="A304:C306"/>
    <mergeCell ref="D304:D306"/>
    <mergeCell ref="A307:A308"/>
    <mergeCell ref="D317:D320"/>
    <mergeCell ref="D355:D357"/>
    <mergeCell ref="A358:A364"/>
    <mergeCell ref="A365:C367"/>
    <mergeCell ref="D365:D367"/>
    <mergeCell ref="A368:A374"/>
    <mergeCell ref="A423:C425"/>
    <mergeCell ref="D423:D425"/>
    <mergeCell ref="A427:C429"/>
    <mergeCell ref="D427:D429"/>
    <mergeCell ref="A431:C433"/>
    <mergeCell ref="D431:D433"/>
    <mergeCell ref="A378:A384"/>
    <mergeCell ref="A385:C387"/>
    <mergeCell ref="D385:D387"/>
    <mergeCell ref="A388:A389"/>
    <mergeCell ref="A390:C392"/>
    <mergeCell ref="D390:D392"/>
    <mergeCell ref="A393:A394"/>
    <mergeCell ref="A399:C401"/>
    <mergeCell ref="D399:D401"/>
    <mergeCell ref="A395:C397"/>
    <mergeCell ref="D395:D397"/>
    <mergeCell ref="D375:D377"/>
    <mergeCell ref="A434:A435"/>
    <mergeCell ref="A403:C405"/>
    <mergeCell ref="D403:D405"/>
    <mergeCell ref="A407:C409"/>
    <mergeCell ref="D407:D409"/>
    <mergeCell ref="A411:C413"/>
    <mergeCell ref="D411:D413"/>
    <mergeCell ref="A415:C417"/>
    <mergeCell ref="D415:D417"/>
    <mergeCell ref="A419:C421"/>
    <mergeCell ref="D419:D421"/>
    <mergeCell ref="A449:A450"/>
    <mergeCell ref="A436:C438"/>
    <mergeCell ref="D436:D438"/>
    <mergeCell ref="A451:C453"/>
    <mergeCell ref="D451:D453"/>
    <mergeCell ref="A455:A460"/>
    <mergeCell ref="A461:C463"/>
    <mergeCell ref="D461:D463"/>
    <mergeCell ref="A464:A470"/>
    <mergeCell ref="D446:D448"/>
    <mergeCell ref="A439:A440"/>
    <mergeCell ref="A441:C443"/>
    <mergeCell ref="D441:D443"/>
    <mergeCell ref="A444:A445"/>
    <mergeCell ref="A446:C448"/>
    <mergeCell ref="A471:C473"/>
    <mergeCell ref="D471:D473"/>
    <mergeCell ref="A474:A476"/>
    <mergeCell ref="A477:A479"/>
    <mergeCell ref="A483:A485"/>
    <mergeCell ref="A486:A488"/>
    <mergeCell ref="A489:C491"/>
    <mergeCell ref="D489:D491"/>
    <mergeCell ref="A492:A496"/>
    <mergeCell ref="D480:D482"/>
    <mergeCell ref="A497:A501"/>
    <mergeCell ref="A502:A506"/>
    <mergeCell ref="A508:C510"/>
    <mergeCell ref="D508:D510"/>
    <mergeCell ref="A511:A514"/>
    <mergeCell ref="A515:A518"/>
    <mergeCell ref="A520:C522"/>
    <mergeCell ref="D520:D522"/>
    <mergeCell ref="A523:A535"/>
    <mergeCell ref="A536:C538"/>
    <mergeCell ref="D536:D538"/>
    <mergeCell ref="A539:A543"/>
    <mergeCell ref="A546:C548"/>
    <mergeCell ref="D546:D548"/>
    <mergeCell ref="A549:A557"/>
    <mergeCell ref="A558:C560"/>
    <mergeCell ref="D558:D560"/>
    <mergeCell ref="A561:A564"/>
    <mergeCell ref="A565:C567"/>
    <mergeCell ref="D565:D567"/>
    <mergeCell ref="A569:C571"/>
    <mergeCell ref="D569:D571"/>
    <mergeCell ref="A572:A575"/>
    <mergeCell ref="A576:C578"/>
    <mergeCell ref="D576:D578"/>
    <mergeCell ref="A581:C583"/>
    <mergeCell ref="D581:D583"/>
    <mergeCell ref="A586:C588"/>
    <mergeCell ref="D586:D588"/>
    <mergeCell ref="A589:A590"/>
    <mergeCell ref="A591:A592"/>
    <mergeCell ref="A593:C595"/>
    <mergeCell ref="D593:D595"/>
    <mergeCell ref="A598:A599"/>
    <mergeCell ref="A600:C602"/>
    <mergeCell ref="D600:D602"/>
    <mergeCell ref="A603:A604"/>
    <mergeCell ref="A606:C608"/>
    <mergeCell ref="D606:D608"/>
    <mergeCell ref="A609:A610"/>
    <mergeCell ref="A611:C613"/>
    <mergeCell ref="D611:D613"/>
    <mergeCell ref="A614:A622"/>
    <mergeCell ref="A658:C660"/>
    <mergeCell ref="D658:D660"/>
    <mergeCell ref="A623:C625"/>
    <mergeCell ref="D623:D625"/>
    <mergeCell ref="A661:A671"/>
    <mergeCell ref="A626:A638"/>
    <mergeCell ref="A639:C641"/>
    <mergeCell ref="D639:D641"/>
    <mergeCell ref="A643:A657"/>
    <mergeCell ref="A673:C675"/>
    <mergeCell ref="D673:D675"/>
    <mergeCell ref="A676:A682"/>
    <mergeCell ref="A690:C692"/>
    <mergeCell ref="D690:D692"/>
    <mergeCell ref="A693:A705"/>
    <mergeCell ref="A706:C708"/>
    <mergeCell ref="D706:D708"/>
    <mergeCell ref="A711:C713"/>
    <mergeCell ref="D711:D713"/>
    <mergeCell ref="A683:C685"/>
    <mergeCell ref="D683:D685"/>
    <mergeCell ref="A686:A689"/>
    <mergeCell ref="A715:C717"/>
    <mergeCell ref="D715:D717"/>
    <mergeCell ref="A718:A723"/>
    <mergeCell ref="A724:C726"/>
    <mergeCell ref="D724:D726"/>
    <mergeCell ref="A727:A730"/>
    <mergeCell ref="A731:C733"/>
    <mergeCell ref="D731:D733"/>
    <mergeCell ref="A734:A736"/>
    <mergeCell ref="A761:C763"/>
    <mergeCell ref="D761:D763"/>
    <mergeCell ref="A764:A766"/>
    <mergeCell ref="A767:C769"/>
    <mergeCell ref="D767:D769"/>
    <mergeCell ref="A737:C739"/>
    <mergeCell ref="D737:D739"/>
    <mergeCell ref="A740:A746"/>
    <mergeCell ref="A747:C749"/>
    <mergeCell ref="D747:D749"/>
    <mergeCell ref="A750:A753"/>
    <mergeCell ref="A754:C756"/>
    <mergeCell ref="D754:D756"/>
    <mergeCell ref="A757:A76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jdab</dc:creator>
  <cp:lastModifiedBy>Kardas</cp:lastModifiedBy>
  <cp:lastPrinted>2021-11-04T11:51:31Z</cp:lastPrinted>
  <dcterms:created xsi:type="dcterms:W3CDTF">2015-11-26T11:16:54Z</dcterms:created>
  <dcterms:modified xsi:type="dcterms:W3CDTF">2023-11-21T08:58:42Z</dcterms:modified>
</cp:coreProperties>
</file>